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REGISTRO-DE-DEUDA\IN\Proyecciones Servicio Deuda\ProyeccionesPáginaWeb\2025\Subir\"/>
    </mc:Choice>
  </mc:AlternateContent>
  <xr:revisionPtr revIDLastSave="0" documentId="13_ncr:1_{3B534ACD-FBD9-46FA-BAE5-7C48AB338C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euda Interna 2025-2043" sheetId="1" r:id="rId1"/>
  </sheets>
  <externalReferences>
    <externalReference r:id="rId2"/>
    <externalReference r:id="rId3"/>
    <externalReference r:id="rId4"/>
  </externalReferences>
  <definedNames>
    <definedName name="__123Graph_A" hidden="1">[1]C!#REF!</definedName>
    <definedName name="__123Graph_B" hidden="1">[1]C!#REF!</definedName>
    <definedName name="__123Graph_C" hidden="1">[1]C!#REF!</definedName>
    <definedName name="__123Graph_D" hidden="1">'[2]shared data'!$B$7937:$C$7937</definedName>
    <definedName name="__123Graph_E" hidden="1">[1]C!#REF!</definedName>
    <definedName name="__123Graph_F" hidden="1">[1]C!#REF!</definedName>
    <definedName name="__123Graph_X" hidden="1">'[2]shared data'!$B$7901:$C$7901</definedName>
    <definedName name="_Fill" hidden="1">#REF!</definedName>
    <definedName name="_Fill1" hidden="1">#REF!</definedName>
    <definedName name="_xlnm._FilterDatabase" localSheetId="0" hidden="1">'Deuda Interna 2025-2043'!$B$14:$B$30</definedName>
    <definedName name="_xlnm._FilterDatabase" hidden="1">[3]C!$P$428:$T$428</definedName>
    <definedName name="_Key1" hidden="1">#REF!</definedName>
    <definedName name="_Order1" hidden="1">255</definedName>
    <definedName name="_Parse_Out" hidden="1">#REF!</definedName>
    <definedName name="_Regression_Int" hidden="1">1</definedName>
    <definedName name="_Regression_Out" hidden="1">[3]C!$AK$18:$AK$18</definedName>
    <definedName name="_Regression_X" hidden="1">[3]C!$AK$11:$AU$11</definedName>
    <definedName name="_Regression_Y" hidden="1">[3]C!$AK$10:$AU$10</definedName>
    <definedName name="_Sort" hidden="1">#REF!</definedName>
    <definedName name="AAD" hidden="1">[1]C!#REF!</definedName>
    <definedName name="ergferger" hidden="1">{"Main Economic Indicators",#N/A,FALSE,"C"}</definedName>
    <definedName name="G" hidden="1">{"Main Economic Indicators",#N/A,FALSE,"C"}</definedName>
    <definedName name="k" hidden="1">{"Main Economic Indicators",#N/A,FALSE,"C"}</definedName>
    <definedName name="PII" hidden="1">{"Main Economic Indicators",#N/A,FALSE,"C"}</definedName>
    <definedName name="rtre" hidden="1">{"Main Economic Indicators",#N/A,FALSE,"C"}</definedName>
    <definedName name="wrn.Main._.Economic._.Indicators." hidden="1">{"Main Economic Indicators",#N/A,FALSE,"C"}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4" i="1" l="1"/>
  <c r="C15" i="1"/>
  <c r="C19" i="1"/>
  <c r="U29" i="1" l="1"/>
  <c r="U16" i="1" s="1"/>
  <c r="U12" i="1" s="1"/>
  <c r="T29" i="1"/>
  <c r="T16" i="1" s="1"/>
  <c r="T12" i="1" s="1"/>
  <c r="S29" i="1"/>
  <c r="S16" i="1" s="1"/>
  <c r="S12" i="1" s="1"/>
  <c r="R29" i="1"/>
  <c r="R16" i="1" s="1"/>
  <c r="R12" i="1" s="1"/>
  <c r="U24" i="1"/>
  <c r="T24" i="1"/>
  <c r="S24" i="1"/>
  <c r="R24" i="1"/>
  <c r="U19" i="1"/>
  <c r="T19" i="1"/>
  <c r="S19" i="1"/>
  <c r="R19" i="1"/>
  <c r="Q29" i="1" l="1"/>
  <c r="Q16" i="1" s="1"/>
  <c r="Q12" i="1" s="1"/>
  <c r="Q24" i="1"/>
  <c r="Q19" i="1"/>
  <c r="N19" i="1"/>
  <c r="O19" i="1"/>
  <c r="P19" i="1"/>
  <c r="N24" i="1"/>
  <c r="O24" i="1"/>
  <c r="P24" i="1"/>
  <c r="N29" i="1"/>
  <c r="N16" i="1" s="1"/>
  <c r="N12" i="1" s="1"/>
  <c r="O29" i="1"/>
  <c r="O16" i="1" s="1"/>
  <c r="O12" i="1" s="1"/>
  <c r="P29" i="1"/>
  <c r="P16" i="1" s="1"/>
  <c r="P12" i="1" s="1"/>
  <c r="C29" i="1"/>
  <c r="C16" i="1" s="1"/>
  <c r="D29" i="1"/>
  <c r="D16" i="1" s="1"/>
  <c r="D12" i="1" s="1"/>
  <c r="E29" i="1"/>
  <c r="E16" i="1" s="1"/>
  <c r="E12" i="1" s="1"/>
  <c r="F29" i="1"/>
  <c r="F16" i="1" s="1"/>
  <c r="F12" i="1" s="1"/>
  <c r="G29" i="1"/>
  <c r="G16" i="1" s="1"/>
  <c r="G12" i="1" s="1"/>
  <c r="H29" i="1"/>
  <c r="H16" i="1" s="1"/>
  <c r="H12" i="1" s="1"/>
  <c r="I29" i="1"/>
  <c r="I16" i="1" s="1"/>
  <c r="I12" i="1" s="1"/>
  <c r="J29" i="1"/>
  <c r="J16" i="1" s="1"/>
  <c r="J12" i="1" s="1"/>
  <c r="K29" i="1"/>
  <c r="K16" i="1" s="1"/>
  <c r="K12" i="1" s="1"/>
  <c r="L29" i="1"/>
  <c r="L16" i="1" s="1"/>
  <c r="L12" i="1" s="1"/>
  <c r="M29" i="1"/>
  <c r="M16" i="1" s="1"/>
  <c r="M12" i="1" s="1"/>
  <c r="C17" i="1"/>
  <c r="M24" i="1"/>
  <c r="L24" i="1"/>
  <c r="K24" i="1"/>
  <c r="J24" i="1"/>
  <c r="I24" i="1"/>
  <c r="H24" i="1"/>
  <c r="G24" i="1"/>
  <c r="F24" i="1"/>
  <c r="E24" i="1"/>
  <c r="D24" i="1"/>
  <c r="C24" i="1"/>
  <c r="D19" i="1"/>
  <c r="E19" i="1"/>
  <c r="F19" i="1"/>
  <c r="G19" i="1"/>
  <c r="H19" i="1"/>
  <c r="I19" i="1"/>
  <c r="J19" i="1"/>
  <c r="K19" i="1"/>
  <c r="L19" i="1"/>
  <c r="M19" i="1"/>
  <c r="C12" i="1" l="1"/>
</calcChain>
</file>

<file path=xl/sharedStrings.xml><?xml version="1.0" encoding="utf-8"?>
<sst xmlns="http://schemas.openxmlformats.org/spreadsheetml/2006/main" count="23" uniqueCount="19">
  <si>
    <t>Interés</t>
  </si>
  <si>
    <t>Comisiones y otros gastos</t>
  </si>
  <si>
    <t>Notas:</t>
  </si>
  <si>
    <t>Comisiones</t>
  </si>
  <si>
    <t>PROYECCIÓN DEL SERVICIO DEUDA INTERNA DEL GOBIERNO CENTRAL</t>
  </si>
  <si>
    <t>Cifras en millones de Pesos (RD$)</t>
  </si>
  <si>
    <t>Total Servicio Gobierno Central</t>
  </si>
  <si>
    <t>Amortización</t>
  </si>
  <si>
    <t xml:space="preserve">Interés </t>
  </si>
  <si>
    <t>Interés y Transferencias Recapitalización BCRD</t>
  </si>
  <si>
    <t>Deuda Interna (contratada)</t>
  </si>
  <si>
    <t>Intereses y Transferencias</t>
  </si>
  <si>
    <r>
      <t>Deuda Interna (nuevas contrataciones)</t>
    </r>
    <r>
      <rPr>
        <b/>
        <vertAlign val="superscript"/>
        <sz val="11"/>
        <rFont val="Calibri"/>
        <family val="2"/>
        <scheme val="minor"/>
      </rPr>
      <t xml:space="preserve"> 1/</t>
    </r>
  </si>
  <si>
    <r>
      <t>Plan de Recapitalización del Banco Central</t>
    </r>
    <r>
      <rPr>
        <b/>
        <vertAlign val="superscript"/>
        <sz val="11"/>
        <rFont val="Calibri"/>
        <family val="2"/>
        <scheme val="minor"/>
      </rPr>
      <t xml:space="preserve"> 2/</t>
    </r>
  </si>
  <si>
    <t>1) Proyecciones basadas en estimaciones de nuevos desembolsos y nueva contratación de deuda programada para el período 2024-2027, de acuerdo al Plan de Financiamiento Plurianual.</t>
  </si>
  <si>
    <t>2025 -2043</t>
  </si>
  <si>
    <t>2) Estimación basada 0.6% del PIB, acorde al  Panorama Macroeconómico 2024-2028 elaborado y consensuado por el MEPyD, MH y el BCRD, actualizado en 21 de Agosto 2024.</t>
  </si>
  <si>
    <t>3) Las proyecciones de tipos de cambio de la moneda local respecto al dólar estadounidense fueron elaboradas y consensuadas por el MEPyD, MH y el BCRD en el marco del Panorama Macroeconómico 2024-2028 revisado en 21 de Agosto 2024.</t>
  </si>
  <si>
    <t>4) Programación corresponde al año de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</si>
</sst>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#,##0.0"/>
    <numFmt numFmtId="171" formatCode="[&gt;=0.05]#,##0.0;[&lt;=-0.05]\-#,##0.0;?0.0"/>
    <numFmt numFmtId="172" formatCode="[Black]#,##0.0;[Black]\-#,##0.0;;"/>
    <numFmt numFmtId="173" formatCode="[Black][&gt;0.05]#,##0.0;[Black][&lt;-0.05]\-#,##0.0;;"/>
    <numFmt numFmtId="174" formatCode="[Black][&gt;0.5]#,##0;[Black][&lt;-0.5]\-#,##0;;"/>
    <numFmt numFmtId="175" formatCode="_(* #,##0_);_(* \(#,##0\);_(* &quot;-&quot;??_);_(@_)"/>
  </numFmts>
  <fonts count="27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mbri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F81B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41">
    <xf numFmtId="0" fontId="0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1">
      <protection hidden="1"/>
    </xf>
    <xf numFmtId="0" fontId="5" fillId="2" borderId="1" applyNumberFormat="0" applyFont="0" applyBorder="0" applyAlignment="0" applyProtection="0">
      <protection hidden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7" fillId="0" borderId="1">
      <alignment horizontal="left"/>
      <protection locked="0"/>
    </xf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4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  <xf numFmtId="39" fontId="1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171" fontId="8" fillId="0" borderId="0" applyFill="0" applyBorder="0" applyAlignment="0" applyProtection="0">
      <alignment horizontal="right"/>
    </xf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1" fillId="0" borderId="1" applyNumberFormat="0" applyFill="0" applyBorder="0" applyAlignment="0" applyProtection="0">
      <protection hidden="1"/>
    </xf>
    <xf numFmtId="0" fontId="12" fillId="2" borderId="1"/>
    <xf numFmtId="0" fontId="2" fillId="0" borderId="0"/>
  </cellStyleXfs>
  <cellXfs count="34">
    <xf numFmtId="0" fontId="0" fillId="0" borderId="0" xfId="0"/>
    <xf numFmtId="0" fontId="16" fillId="0" borderId="0" xfId="0" applyFont="1"/>
    <xf numFmtId="43" fontId="17" fillId="0" borderId="0" xfId="8" applyFont="1" applyFill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17" fillId="0" borderId="4" xfId="0" applyFont="1" applyBorder="1"/>
    <xf numFmtId="0" fontId="17" fillId="0" borderId="0" xfId="0" applyFont="1"/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 indent="2"/>
    </xf>
    <xf numFmtId="0" fontId="19" fillId="4" borderId="6" xfId="0" applyFont="1" applyFill="1" applyBorder="1"/>
    <xf numFmtId="0" fontId="20" fillId="5" borderId="5" xfId="8" applyNumberFormat="1" applyFont="1" applyFill="1" applyBorder="1" applyAlignment="1">
      <alignment horizontal="center" vertical="center"/>
    </xf>
    <xf numFmtId="0" fontId="21" fillId="5" borderId="8" xfId="640" applyFont="1" applyFill="1" applyBorder="1" applyAlignment="1">
      <alignment horizontal="center" vertical="center"/>
    </xf>
    <xf numFmtId="164" fontId="17" fillId="0" borderId="0" xfId="0" applyNumberFormat="1" applyFont="1"/>
    <xf numFmtId="0" fontId="18" fillId="0" borderId="0" xfId="0" applyFont="1"/>
    <xf numFmtId="0" fontId="16" fillId="0" borderId="2" xfId="0" applyFont="1" applyBorder="1"/>
    <xf numFmtId="43" fontId="16" fillId="0" borderId="2" xfId="8" applyFont="1" applyFill="1" applyBorder="1" applyAlignment="1"/>
    <xf numFmtId="43" fontId="17" fillId="0" borderId="0" xfId="8" applyFont="1" applyFill="1" applyAlignment="1"/>
    <xf numFmtId="43" fontId="16" fillId="0" borderId="0" xfId="8" applyFont="1" applyFill="1" applyAlignment="1"/>
    <xf numFmtId="0" fontId="24" fillId="0" borderId="0" xfId="0" applyFont="1"/>
    <xf numFmtId="43" fontId="25" fillId="0" borderId="0" xfId="8" applyFont="1" applyFill="1" applyAlignment="1"/>
    <xf numFmtId="0" fontId="22" fillId="0" borderId="0" xfId="0" applyFont="1"/>
    <xf numFmtId="175" fontId="17" fillId="0" borderId="3" xfId="8" applyNumberFormat="1" applyFont="1" applyFill="1" applyBorder="1" applyAlignment="1"/>
    <xf numFmtId="175" fontId="16" fillId="0" borderId="0" xfId="8" applyNumberFormat="1" applyFont="1" applyFill="1" applyAlignment="1"/>
    <xf numFmtId="175" fontId="17" fillId="0" borderId="0" xfId="8" applyNumberFormat="1" applyFont="1" applyFill="1" applyBorder="1" applyAlignment="1"/>
    <xf numFmtId="175" fontId="17" fillId="4" borderId="6" xfId="8" applyNumberFormat="1" applyFont="1" applyFill="1" applyBorder="1" applyAlignment="1"/>
    <xf numFmtId="175" fontId="16" fillId="0" borderId="0" xfId="8" applyNumberFormat="1" applyFont="1"/>
    <xf numFmtId="175" fontId="18" fillId="0" borderId="0" xfId="8" applyNumberFormat="1" applyFont="1" applyFill="1" applyAlignment="1"/>
    <xf numFmtId="175" fontId="26" fillId="0" borderId="0" xfId="8" applyNumberFormat="1" applyFont="1" applyFill="1" applyAlignment="1"/>
    <xf numFmtId="4" fontId="17" fillId="0" borderId="0" xfId="0" applyNumberFormat="1" applyFont="1"/>
    <xf numFmtId="4" fontId="18" fillId="0" borderId="0" xfId="0" applyNumberFormat="1" applyFont="1"/>
    <xf numFmtId="4" fontId="16" fillId="0" borderId="0" xfId="0" applyNumberFormat="1" applyFont="1"/>
    <xf numFmtId="175" fontId="17" fillId="4" borderId="5" xfId="8" applyNumberFormat="1" applyFont="1" applyFill="1" applyBorder="1" applyAlignment="1"/>
    <xf numFmtId="0" fontId="22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9" fillId="0" borderId="6" xfId="0" applyFont="1" applyBorder="1" applyAlignment="1">
      <alignment horizontal="center"/>
    </xf>
  </cellXfs>
  <cellStyles count="641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8000000}"/>
    <cellStyle name="Comma 2" xfId="10" xr:uid="{00000000-0005-0000-0000-000009000000}"/>
    <cellStyle name="Comma 2 10" xfId="11" xr:uid="{00000000-0005-0000-0000-00000A000000}"/>
    <cellStyle name="Comma 2 10 2" xfId="12" xr:uid="{00000000-0005-0000-0000-00000B000000}"/>
    <cellStyle name="Comma 2 11" xfId="13" xr:uid="{00000000-0005-0000-0000-00000C000000}"/>
    <cellStyle name="Comma 2 11 2" xfId="14" xr:uid="{00000000-0005-0000-0000-00000D000000}"/>
    <cellStyle name="Comma 2 12" xfId="15" xr:uid="{00000000-0005-0000-0000-00000E000000}"/>
    <cellStyle name="Comma 2 12 2" xfId="16" xr:uid="{00000000-0005-0000-0000-00000F000000}"/>
    <cellStyle name="Comma 2 13" xfId="17" xr:uid="{00000000-0005-0000-0000-000010000000}"/>
    <cellStyle name="Comma 2 13 2" xfId="18" xr:uid="{00000000-0005-0000-0000-000011000000}"/>
    <cellStyle name="Comma 2 14" xfId="19" xr:uid="{00000000-0005-0000-0000-000012000000}"/>
    <cellStyle name="Comma 2 14 2" xfId="20" xr:uid="{00000000-0005-0000-0000-000013000000}"/>
    <cellStyle name="Comma 2 15" xfId="21" xr:uid="{00000000-0005-0000-0000-000014000000}"/>
    <cellStyle name="Comma 2 15 2" xfId="22" xr:uid="{00000000-0005-0000-0000-000015000000}"/>
    <cellStyle name="Comma 2 16" xfId="23" xr:uid="{00000000-0005-0000-0000-000016000000}"/>
    <cellStyle name="Comma 2 16 2" xfId="24" xr:uid="{00000000-0005-0000-0000-000017000000}"/>
    <cellStyle name="Comma 2 17" xfId="25" xr:uid="{00000000-0005-0000-0000-000018000000}"/>
    <cellStyle name="Comma 2 18" xfId="26" xr:uid="{00000000-0005-0000-0000-000019000000}"/>
    <cellStyle name="Comma 2 19" xfId="27" xr:uid="{00000000-0005-0000-0000-00001A000000}"/>
    <cellStyle name="Comma 2 2" xfId="28" xr:uid="{00000000-0005-0000-0000-00001B000000}"/>
    <cellStyle name="Comma 2 2 10" xfId="29" xr:uid="{00000000-0005-0000-0000-00001C000000}"/>
    <cellStyle name="Comma 2 2 11" xfId="30" xr:uid="{00000000-0005-0000-0000-00001D000000}"/>
    <cellStyle name="Comma 2 2 12" xfId="31" xr:uid="{00000000-0005-0000-0000-00001E000000}"/>
    <cellStyle name="Comma 2 2 13" xfId="32" xr:uid="{00000000-0005-0000-0000-00001F000000}"/>
    <cellStyle name="Comma 2 2 14" xfId="33" xr:uid="{00000000-0005-0000-0000-000020000000}"/>
    <cellStyle name="Comma 2 2 15" xfId="34" xr:uid="{00000000-0005-0000-0000-000021000000}"/>
    <cellStyle name="Comma 2 2 16" xfId="35" xr:uid="{00000000-0005-0000-0000-000022000000}"/>
    <cellStyle name="Comma 2 2 17" xfId="36" xr:uid="{00000000-0005-0000-0000-000023000000}"/>
    <cellStyle name="Comma 2 2 18" xfId="37" xr:uid="{00000000-0005-0000-0000-000024000000}"/>
    <cellStyle name="Comma 2 2 19" xfId="38" xr:uid="{00000000-0005-0000-0000-000025000000}"/>
    <cellStyle name="Comma 2 2 2" xfId="39" xr:uid="{00000000-0005-0000-0000-000026000000}"/>
    <cellStyle name="Comma 2 2 2 2" xfId="40" xr:uid="{00000000-0005-0000-0000-000027000000}"/>
    <cellStyle name="Comma 2 2 20" xfId="41" xr:uid="{00000000-0005-0000-0000-000028000000}"/>
    <cellStyle name="Comma 2 2 21" xfId="42" xr:uid="{00000000-0005-0000-0000-000029000000}"/>
    <cellStyle name="Comma 2 2 22" xfId="43" xr:uid="{00000000-0005-0000-0000-00002A000000}"/>
    <cellStyle name="Comma 2 2 23" xfId="44" xr:uid="{00000000-0005-0000-0000-00002B000000}"/>
    <cellStyle name="Comma 2 2 24" xfId="45" xr:uid="{00000000-0005-0000-0000-00002C000000}"/>
    <cellStyle name="Comma 2 2 25" xfId="46" xr:uid="{00000000-0005-0000-0000-00002D000000}"/>
    <cellStyle name="Comma 2 2 26" xfId="47" xr:uid="{00000000-0005-0000-0000-00002E000000}"/>
    <cellStyle name="Comma 2 2 27" xfId="48" xr:uid="{00000000-0005-0000-0000-00002F000000}"/>
    <cellStyle name="Comma 2 2 28" xfId="49" xr:uid="{00000000-0005-0000-0000-000030000000}"/>
    <cellStyle name="Comma 2 2 29" xfId="50" xr:uid="{00000000-0005-0000-0000-000031000000}"/>
    <cellStyle name="Comma 2 2 3" xfId="51" xr:uid="{00000000-0005-0000-0000-000032000000}"/>
    <cellStyle name="Comma 2 2 3 2" xfId="52" xr:uid="{00000000-0005-0000-0000-000033000000}"/>
    <cellStyle name="Comma 2 2 30" xfId="53" xr:uid="{00000000-0005-0000-0000-000034000000}"/>
    <cellStyle name="Comma 2 2 31" xfId="54" xr:uid="{00000000-0005-0000-0000-000035000000}"/>
    <cellStyle name="Comma 2 2 32" xfId="55" xr:uid="{00000000-0005-0000-0000-000036000000}"/>
    <cellStyle name="Comma 2 2 33" xfId="56" xr:uid="{00000000-0005-0000-0000-000037000000}"/>
    <cellStyle name="Comma 2 2 4" xfId="57" xr:uid="{00000000-0005-0000-0000-000038000000}"/>
    <cellStyle name="Comma 2 2 4 2" xfId="58" xr:uid="{00000000-0005-0000-0000-000039000000}"/>
    <cellStyle name="Comma 2 2 5" xfId="59" xr:uid="{00000000-0005-0000-0000-00003A000000}"/>
    <cellStyle name="Comma 2 2 6" xfId="60" xr:uid="{00000000-0005-0000-0000-00003B000000}"/>
    <cellStyle name="Comma 2 2 7" xfId="61" xr:uid="{00000000-0005-0000-0000-00003C000000}"/>
    <cellStyle name="Comma 2 2 8" xfId="62" xr:uid="{00000000-0005-0000-0000-00003D000000}"/>
    <cellStyle name="Comma 2 2 9" xfId="63" xr:uid="{00000000-0005-0000-0000-00003E000000}"/>
    <cellStyle name="Comma 2 20" xfId="64" xr:uid="{00000000-0005-0000-0000-00003F000000}"/>
    <cellStyle name="Comma 2 21" xfId="65" xr:uid="{00000000-0005-0000-0000-000040000000}"/>
    <cellStyle name="Comma 2 22" xfId="66" xr:uid="{00000000-0005-0000-0000-000041000000}"/>
    <cellStyle name="Comma 2 23" xfId="67" xr:uid="{00000000-0005-0000-0000-000042000000}"/>
    <cellStyle name="Comma 2 24" xfId="68" xr:uid="{00000000-0005-0000-0000-000043000000}"/>
    <cellStyle name="Comma 2 25" xfId="69" xr:uid="{00000000-0005-0000-0000-000044000000}"/>
    <cellStyle name="Comma 2 26" xfId="70" xr:uid="{00000000-0005-0000-0000-000045000000}"/>
    <cellStyle name="Comma 2 27" xfId="71" xr:uid="{00000000-0005-0000-0000-000046000000}"/>
    <cellStyle name="Comma 2 28" xfId="72" xr:uid="{00000000-0005-0000-0000-000047000000}"/>
    <cellStyle name="Comma 2 29" xfId="73" xr:uid="{00000000-0005-0000-0000-000048000000}"/>
    <cellStyle name="Comma 2 3" xfId="74" xr:uid="{00000000-0005-0000-0000-000049000000}"/>
    <cellStyle name="Comma 2 3 2" xfId="75" xr:uid="{00000000-0005-0000-0000-00004A000000}"/>
    <cellStyle name="Comma 2 30" xfId="76" xr:uid="{00000000-0005-0000-0000-00004B000000}"/>
    <cellStyle name="Comma 2 31" xfId="77" xr:uid="{00000000-0005-0000-0000-00004C000000}"/>
    <cellStyle name="Comma 2 32" xfId="78" xr:uid="{00000000-0005-0000-0000-00004D000000}"/>
    <cellStyle name="Comma 2 33" xfId="79" xr:uid="{00000000-0005-0000-0000-00004E000000}"/>
    <cellStyle name="Comma 2 34" xfId="80" xr:uid="{00000000-0005-0000-0000-00004F000000}"/>
    <cellStyle name="Comma 2 35" xfId="81" xr:uid="{00000000-0005-0000-0000-000050000000}"/>
    <cellStyle name="Comma 2 35 2" xfId="82" xr:uid="{00000000-0005-0000-0000-000051000000}"/>
    <cellStyle name="Comma 2 36" xfId="83" xr:uid="{00000000-0005-0000-0000-000052000000}"/>
    <cellStyle name="Comma 2 4" xfId="84" xr:uid="{00000000-0005-0000-0000-000053000000}"/>
    <cellStyle name="Comma 2 4 2" xfId="85" xr:uid="{00000000-0005-0000-0000-000054000000}"/>
    <cellStyle name="Comma 2 5" xfId="86" xr:uid="{00000000-0005-0000-0000-000055000000}"/>
    <cellStyle name="Comma 2 5 2" xfId="87" xr:uid="{00000000-0005-0000-0000-000056000000}"/>
    <cellStyle name="Comma 2 6" xfId="88" xr:uid="{00000000-0005-0000-0000-000057000000}"/>
    <cellStyle name="Comma 2 6 2" xfId="89" xr:uid="{00000000-0005-0000-0000-000058000000}"/>
    <cellStyle name="Comma 2 7" xfId="90" xr:uid="{00000000-0005-0000-0000-000059000000}"/>
    <cellStyle name="Comma 2 7 2" xfId="91" xr:uid="{00000000-0005-0000-0000-00005A000000}"/>
    <cellStyle name="Comma 2 8" xfId="92" xr:uid="{00000000-0005-0000-0000-00005B000000}"/>
    <cellStyle name="Comma 2 8 2" xfId="93" xr:uid="{00000000-0005-0000-0000-00005C000000}"/>
    <cellStyle name="Comma 2 9" xfId="94" xr:uid="{00000000-0005-0000-0000-00005D000000}"/>
    <cellStyle name="Comma 2 9 2" xfId="95" xr:uid="{00000000-0005-0000-0000-00005E000000}"/>
    <cellStyle name="Comma 3" xfId="96" xr:uid="{00000000-0005-0000-0000-00005F000000}"/>
    <cellStyle name="Comma 3 2" xfId="97" xr:uid="{00000000-0005-0000-0000-000060000000}"/>
    <cellStyle name="Comma 3 3" xfId="98" xr:uid="{00000000-0005-0000-0000-000061000000}"/>
    <cellStyle name="Comma 4" xfId="99" xr:uid="{00000000-0005-0000-0000-000062000000}"/>
    <cellStyle name="Comma 4 2" xfId="100" xr:uid="{00000000-0005-0000-0000-000063000000}"/>
    <cellStyle name="Comma 4 3" xfId="101" xr:uid="{00000000-0005-0000-0000-000064000000}"/>
    <cellStyle name="Comma 4 4" xfId="102" xr:uid="{00000000-0005-0000-0000-000065000000}"/>
    <cellStyle name="Comma 4 5" xfId="103" xr:uid="{00000000-0005-0000-0000-000066000000}"/>
    <cellStyle name="Comma 5" xfId="104" xr:uid="{00000000-0005-0000-0000-000067000000}"/>
    <cellStyle name="Comma 6" xfId="105" xr:uid="{00000000-0005-0000-0000-000068000000}"/>
    <cellStyle name="Comma 7" xfId="106" xr:uid="{00000000-0005-0000-0000-000069000000}"/>
    <cellStyle name="Hyperlink 2" xfId="107" xr:uid="{00000000-0005-0000-0000-00006A000000}"/>
    <cellStyle name="imf-one decimal" xfId="108" xr:uid="{00000000-0005-0000-0000-00006B000000}"/>
    <cellStyle name="imf-zero decimal" xfId="109" xr:uid="{00000000-0005-0000-0000-00006C000000}"/>
    <cellStyle name="MacroCode" xfId="110" xr:uid="{00000000-0005-0000-0000-00006D000000}"/>
    <cellStyle name="Millares 2" xfId="111" xr:uid="{00000000-0005-0000-0000-00006E000000}"/>
    <cellStyle name="Millares 2 2" xfId="112" xr:uid="{00000000-0005-0000-0000-00006F000000}"/>
    <cellStyle name="Millares 2 3" xfId="113" xr:uid="{00000000-0005-0000-0000-000070000000}"/>
    <cellStyle name="Millares 2 4" xfId="114" xr:uid="{00000000-0005-0000-0000-000071000000}"/>
    <cellStyle name="Millares 2 5" xfId="115" xr:uid="{00000000-0005-0000-0000-000072000000}"/>
    <cellStyle name="Millares 2 6" xfId="116" xr:uid="{00000000-0005-0000-0000-000073000000}"/>
    <cellStyle name="Millares 3" xfId="117" xr:uid="{00000000-0005-0000-0000-000074000000}"/>
    <cellStyle name="Millares 3 2" xfId="118" xr:uid="{00000000-0005-0000-0000-000075000000}"/>
    <cellStyle name="Millares 3 3" xfId="119" xr:uid="{00000000-0005-0000-0000-000076000000}"/>
    <cellStyle name="Millares 3 4" xfId="120" xr:uid="{00000000-0005-0000-0000-000077000000}"/>
    <cellStyle name="Millares 3 5" xfId="121" xr:uid="{00000000-0005-0000-0000-000078000000}"/>
    <cellStyle name="Millares 3 6" xfId="122" xr:uid="{00000000-0005-0000-0000-000079000000}"/>
    <cellStyle name="Millares 3 7" xfId="123" xr:uid="{00000000-0005-0000-0000-00007A000000}"/>
    <cellStyle name="Millares 4" xfId="124" xr:uid="{00000000-0005-0000-0000-00007B000000}"/>
    <cellStyle name="Millares 4 2" xfId="125" xr:uid="{00000000-0005-0000-0000-00007C000000}"/>
    <cellStyle name="Millares 5" xfId="126" xr:uid="{00000000-0005-0000-0000-00007D000000}"/>
    <cellStyle name="Millares 6" xfId="127" xr:uid="{00000000-0005-0000-0000-00007E000000}"/>
    <cellStyle name="Milliers [0]_Encours - Apr rééch" xfId="128" xr:uid="{00000000-0005-0000-0000-00007F000000}"/>
    <cellStyle name="Milliers_Encours - Apr rééch" xfId="129" xr:uid="{00000000-0005-0000-0000-000080000000}"/>
    <cellStyle name="Monétaire [0]_Encours - Apr rééch" xfId="130" xr:uid="{00000000-0005-0000-0000-000081000000}"/>
    <cellStyle name="Monétaire_Encours - Apr rééch" xfId="131" xr:uid="{00000000-0005-0000-0000-000082000000}"/>
    <cellStyle name="Normal" xfId="0" builtinId="0"/>
    <cellStyle name="Normal - Style1" xfId="132" xr:uid="{00000000-0005-0000-0000-000084000000}"/>
    <cellStyle name="Normal 10" xfId="133" xr:uid="{00000000-0005-0000-0000-000085000000}"/>
    <cellStyle name="Normal 10 2" xfId="134" xr:uid="{00000000-0005-0000-0000-000086000000}"/>
    <cellStyle name="Normal 11" xfId="135" xr:uid="{00000000-0005-0000-0000-000087000000}"/>
    <cellStyle name="Normal 12" xfId="136" xr:uid="{00000000-0005-0000-0000-000088000000}"/>
    <cellStyle name="Normal 2" xfId="137" xr:uid="{00000000-0005-0000-0000-000089000000}"/>
    <cellStyle name="Normal 2 10" xfId="138" xr:uid="{00000000-0005-0000-0000-00008A000000}"/>
    <cellStyle name="Normal 2 10 2" xfId="139" xr:uid="{00000000-0005-0000-0000-00008B000000}"/>
    <cellStyle name="Normal 2 11" xfId="140" xr:uid="{00000000-0005-0000-0000-00008C000000}"/>
    <cellStyle name="Normal 2 12" xfId="141" xr:uid="{00000000-0005-0000-0000-00008D000000}"/>
    <cellStyle name="Normal 2 13" xfId="142" xr:uid="{00000000-0005-0000-0000-00008E000000}"/>
    <cellStyle name="Normal 2 14" xfId="143" xr:uid="{00000000-0005-0000-0000-00008F000000}"/>
    <cellStyle name="Normal 2 15" xfId="144" xr:uid="{00000000-0005-0000-0000-000090000000}"/>
    <cellStyle name="Normal 2 16" xfId="145" xr:uid="{00000000-0005-0000-0000-000091000000}"/>
    <cellStyle name="Normal 2 17" xfId="146" xr:uid="{00000000-0005-0000-0000-000092000000}"/>
    <cellStyle name="Normal 2 18" xfId="147" xr:uid="{00000000-0005-0000-0000-000093000000}"/>
    <cellStyle name="Normal 2 19" xfId="148" xr:uid="{00000000-0005-0000-0000-000094000000}"/>
    <cellStyle name="Normal 2 2" xfId="149" xr:uid="{00000000-0005-0000-0000-000095000000}"/>
    <cellStyle name="Normal 2 2 2" xfId="150" xr:uid="{00000000-0005-0000-0000-000096000000}"/>
    <cellStyle name="Normal 2 2 3" xfId="151" xr:uid="{00000000-0005-0000-0000-000097000000}"/>
    <cellStyle name="Normal 2 2 4" xfId="152" xr:uid="{00000000-0005-0000-0000-000098000000}"/>
    <cellStyle name="Normal 2 2 5" xfId="153" xr:uid="{00000000-0005-0000-0000-000099000000}"/>
    <cellStyle name="Normal 2 2 6" xfId="154" xr:uid="{00000000-0005-0000-0000-00009A000000}"/>
    <cellStyle name="Normal 2 20" xfId="155" xr:uid="{00000000-0005-0000-0000-00009B000000}"/>
    <cellStyle name="Normal 2 21" xfId="156" xr:uid="{00000000-0005-0000-0000-00009C000000}"/>
    <cellStyle name="Normal 2 22" xfId="157" xr:uid="{00000000-0005-0000-0000-00009D000000}"/>
    <cellStyle name="Normal 2 23" xfId="158" xr:uid="{00000000-0005-0000-0000-00009E000000}"/>
    <cellStyle name="Normal 2 24" xfId="159" xr:uid="{00000000-0005-0000-0000-00009F000000}"/>
    <cellStyle name="Normal 2 25" xfId="160" xr:uid="{00000000-0005-0000-0000-0000A0000000}"/>
    <cellStyle name="Normal 2 26" xfId="161" xr:uid="{00000000-0005-0000-0000-0000A1000000}"/>
    <cellStyle name="Normal 2 27" xfId="162" xr:uid="{00000000-0005-0000-0000-0000A2000000}"/>
    <cellStyle name="Normal 2 28" xfId="163" xr:uid="{00000000-0005-0000-0000-0000A3000000}"/>
    <cellStyle name="Normal 2 29" xfId="164" xr:uid="{00000000-0005-0000-0000-0000A4000000}"/>
    <cellStyle name="Normal 2 3" xfId="165" xr:uid="{00000000-0005-0000-0000-0000A5000000}"/>
    <cellStyle name="Normal 2 3 2" xfId="166" xr:uid="{00000000-0005-0000-0000-0000A6000000}"/>
    <cellStyle name="Normal 2 3 3" xfId="167" xr:uid="{00000000-0005-0000-0000-0000A7000000}"/>
    <cellStyle name="Normal 2 3 4" xfId="168" xr:uid="{00000000-0005-0000-0000-0000A8000000}"/>
    <cellStyle name="Normal 2 3 5" xfId="169" xr:uid="{00000000-0005-0000-0000-0000A9000000}"/>
    <cellStyle name="Normal 2 3 6" xfId="170" xr:uid="{00000000-0005-0000-0000-0000AA000000}"/>
    <cellStyle name="Normal 2 30" xfId="171" xr:uid="{00000000-0005-0000-0000-0000AB000000}"/>
    <cellStyle name="Normal 2 31" xfId="172" xr:uid="{00000000-0005-0000-0000-0000AC000000}"/>
    <cellStyle name="Normal 2 32" xfId="173" xr:uid="{00000000-0005-0000-0000-0000AD000000}"/>
    <cellStyle name="Normal 2 33" xfId="174" xr:uid="{00000000-0005-0000-0000-0000AE000000}"/>
    <cellStyle name="Normal 2 34" xfId="175" xr:uid="{00000000-0005-0000-0000-0000AF000000}"/>
    <cellStyle name="Normal 2 35" xfId="176" xr:uid="{00000000-0005-0000-0000-0000B0000000}"/>
    <cellStyle name="Normal 2 36" xfId="177" xr:uid="{00000000-0005-0000-0000-0000B1000000}"/>
    <cellStyle name="Normal 2 37" xfId="178" xr:uid="{00000000-0005-0000-0000-0000B2000000}"/>
    <cellStyle name="Normal 2 38" xfId="179" xr:uid="{00000000-0005-0000-0000-0000B3000000}"/>
    <cellStyle name="Normal 2 39" xfId="180" xr:uid="{00000000-0005-0000-0000-0000B4000000}"/>
    <cellStyle name="Normal 2 4" xfId="181" xr:uid="{00000000-0005-0000-0000-0000B5000000}"/>
    <cellStyle name="Normal 2 4 2" xfId="182" xr:uid="{00000000-0005-0000-0000-0000B6000000}"/>
    <cellStyle name="Normal 2 40" xfId="183" xr:uid="{00000000-0005-0000-0000-0000B7000000}"/>
    <cellStyle name="Normal 2 41" xfId="184" xr:uid="{00000000-0005-0000-0000-0000B8000000}"/>
    <cellStyle name="Normal 2 42" xfId="185" xr:uid="{00000000-0005-0000-0000-0000B9000000}"/>
    <cellStyle name="Normal 2 43" xfId="186" xr:uid="{00000000-0005-0000-0000-0000BA000000}"/>
    <cellStyle name="Normal 2 44" xfId="187" xr:uid="{00000000-0005-0000-0000-0000BB000000}"/>
    <cellStyle name="Normal 2 45" xfId="188" xr:uid="{00000000-0005-0000-0000-0000BC000000}"/>
    <cellStyle name="Normal 2 46" xfId="189" xr:uid="{00000000-0005-0000-0000-0000BD000000}"/>
    <cellStyle name="Normal 2 47" xfId="190" xr:uid="{00000000-0005-0000-0000-0000BE000000}"/>
    <cellStyle name="Normal 2 48" xfId="191" xr:uid="{00000000-0005-0000-0000-0000BF000000}"/>
    <cellStyle name="Normal 2 49" xfId="192" xr:uid="{00000000-0005-0000-0000-0000C0000000}"/>
    <cellStyle name="Normal 2 5" xfId="193" xr:uid="{00000000-0005-0000-0000-0000C1000000}"/>
    <cellStyle name="Normal 2 5 2" xfId="194" xr:uid="{00000000-0005-0000-0000-0000C2000000}"/>
    <cellStyle name="Normal 2 50" xfId="195" xr:uid="{00000000-0005-0000-0000-0000C3000000}"/>
    <cellStyle name="Normal 2 51" xfId="196" xr:uid="{00000000-0005-0000-0000-0000C4000000}"/>
    <cellStyle name="Normal 2 52" xfId="197" xr:uid="{00000000-0005-0000-0000-0000C5000000}"/>
    <cellStyle name="Normal 2 53" xfId="198" xr:uid="{00000000-0005-0000-0000-0000C6000000}"/>
    <cellStyle name="Normal 2 54" xfId="199" xr:uid="{00000000-0005-0000-0000-0000C7000000}"/>
    <cellStyle name="Normal 2 55" xfId="200" xr:uid="{00000000-0005-0000-0000-0000C8000000}"/>
    <cellStyle name="Normal 2 56" xfId="201" xr:uid="{00000000-0005-0000-0000-0000C9000000}"/>
    <cellStyle name="Normal 2 57" xfId="202" xr:uid="{00000000-0005-0000-0000-0000CA000000}"/>
    <cellStyle name="Normal 2 58" xfId="203" xr:uid="{00000000-0005-0000-0000-0000CB000000}"/>
    <cellStyle name="Normal 2 59" xfId="204" xr:uid="{00000000-0005-0000-0000-0000CC000000}"/>
    <cellStyle name="Normal 2 6" xfId="205" xr:uid="{00000000-0005-0000-0000-0000CD000000}"/>
    <cellStyle name="Normal 2 6 2" xfId="206" xr:uid="{00000000-0005-0000-0000-0000CE000000}"/>
    <cellStyle name="Normal 2 60" xfId="207" xr:uid="{00000000-0005-0000-0000-0000CF000000}"/>
    <cellStyle name="Normal 2 61" xfId="208" xr:uid="{00000000-0005-0000-0000-0000D0000000}"/>
    <cellStyle name="Normal 2 62" xfId="209" xr:uid="{00000000-0005-0000-0000-0000D1000000}"/>
    <cellStyle name="Normal 2 63" xfId="210" xr:uid="{00000000-0005-0000-0000-0000D2000000}"/>
    <cellStyle name="Normal 2 64" xfId="211" xr:uid="{00000000-0005-0000-0000-0000D3000000}"/>
    <cellStyle name="Normal 2 65" xfId="212" xr:uid="{00000000-0005-0000-0000-0000D4000000}"/>
    <cellStyle name="Normal 2 66" xfId="213" xr:uid="{00000000-0005-0000-0000-0000D5000000}"/>
    <cellStyle name="Normal 2 67" xfId="214" xr:uid="{00000000-0005-0000-0000-0000D6000000}"/>
    <cellStyle name="Normal 2 68" xfId="215" xr:uid="{00000000-0005-0000-0000-0000D7000000}"/>
    <cellStyle name="Normal 2 69" xfId="216" xr:uid="{00000000-0005-0000-0000-0000D8000000}"/>
    <cellStyle name="Normal 2 7" xfId="217" xr:uid="{00000000-0005-0000-0000-0000D9000000}"/>
    <cellStyle name="Normal 2 7 2" xfId="218" xr:uid="{00000000-0005-0000-0000-0000DA000000}"/>
    <cellStyle name="Normal 2 70" xfId="219" xr:uid="{00000000-0005-0000-0000-0000DB000000}"/>
    <cellStyle name="Normal 2 71" xfId="220" xr:uid="{00000000-0005-0000-0000-0000DC000000}"/>
    <cellStyle name="Normal 2 72" xfId="221" xr:uid="{00000000-0005-0000-0000-0000DD000000}"/>
    <cellStyle name="Normal 2 73" xfId="222" xr:uid="{00000000-0005-0000-0000-0000DE000000}"/>
    <cellStyle name="Normal 2 74" xfId="223" xr:uid="{00000000-0005-0000-0000-0000DF000000}"/>
    <cellStyle name="Normal 2 75" xfId="224" xr:uid="{00000000-0005-0000-0000-0000E0000000}"/>
    <cellStyle name="Normal 2 76" xfId="225" xr:uid="{00000000-0005-0000-0000-0000E1000000}"/>
    <cellStyle name="Normal 2 77" xfId="226" xr:uid="{00000000-0005-0000-0000-0000E2000000}"/>
    <cellStyle name="Normal 2 78" xfId="227" xr:uid="{00000000-0005-0000-0000-0000E3000000}"/>
    <cellStyle name="Normal 2 79" xfId="228" xr:uid="{00000000-0005-0000-0000-0000E4000000}"/>
    <cellStyle name="Normal 2 8" xfId="229" xr:uid="{00000000-0005-0000-0000-0000E5000000}"/>
    <cellStyle name="Normal 2 8 2" xfId="230" xr:uid="{00000000-0005-0000-0000-0000E6000000}"/>
    <cellStyle name="Normal 2 80" xfId="231" xr:uid="{00000000-0005-0000-0000-0000E7000000}"/>
    <cellStyle name="Normal 2 81" xfId="232" xr:uid="{00000000-0005-0000-0000-0000E8000000}"/>
    <cellStyle name="Normal 2 82" xfId="233" xr:uid="{00000000-0005-0000-0000-0000E9000000}"/>
    <cellStyle name="Normal 2 83" xfId="234" xr:uid="{00000000-0005-0000-0000-0000EA000000}"/>
    <cellStyle name="Normal 2 84" xfId="235" xr:uid="{00000000-0005-0000-0000-0000EB000000}"/>
    <cellStyle name="Normal 2 85" xfId="236" xr:uid="{00000000-0005-0000-0000-0000EC000000}"/>
    <cellStyle name="Normal 2 86" xfId="237" xr:uid="{00000000-0005-0000-0000-0000ED000000}"/>
    <cellStyle name="Normal 2 87" xfId="238" xr:uid="{00000000-0005-0000-0000-0000EE000000}"/>
    <cellStyle name="Normal 2 88" xfId="239" xr:uid="{00000000-0005-0000-0000-0000EF000000}"/>
    <cellStyle name="Normal 2 89" xfId="240" xr:uid="{00000000-0005-0000-0000-0000F0000000}"/>
    <cellStyle name="Normal 2 9" xfId="241" xr:uid="{00000000-0005-0000-0000-0000F1000000}"/>
    <cellStyle name="Normal 2 90" xfId="242" xr:uid="{00000000-0005-0000-0000-0000F2000000}"/>
    <cellStyle name="Normal 2 91" xfId="243" xr:uid="{00000000-0005-0000-0000-0000F3000000}"/>
    <cellStyle name="Normal 3" xfId="244" xr:uid="{00000000-0005-0000-0000-0000F4000000}"/>
    <cellStyle name="Normal 3 2" xfId="245" xr:uid="{00000000-0005-0000-0000-0000F5000000}"/>
    <cellStyle name="Normal 4" xfId="246" xr:uid="{00000000-0005-0000-0000-0000F6000000}"/>
    <cellStyle name="Normal 4 2" xfId="247" xr:uid="{00000000-0005-0000-0000-0000F7000000}"/>
    <cellStyle name="Normal 4 3" xfId="248" xr:uid="{00000000-0005-0000-0000-0000F8000000}"/>
    <cellStyle name="Normal 4 4" xfId="249" xr:uid="{00000000-0005-0000-0000-0000F9000000}"/>
    <cellStyle name="Normal 4 5" xfId="250" xr:uid="{00000000-0005-0000-0000-0000FA000000}"/>
    <cellStyle name="Normal 4 6" xfId="251" xr:uid="{00000000-0005-0000-0000-0000FB000000}"/>
    <cellStyle name="Normal 5" xfId="252" xr:uid="{00000000-0005-0000-0000-0000FC000000}"/>
    <cellStyle name="Normal 5 2" xfId="253" xr:uid="{00000000-0005-0000-0000-0000FD000000}"/>
    <cellStyle name="Normal 6" xfId="254" xr:uid="{00000000-0005-0000-0000-0000FE000000}"/>
    <cellStyle name="Normal 6 2" xfId="255" xr:uid="{00000000-0005-0000-0000-0000FF000000}"/>
    <cellStyle name="Normal 7" xfId="256" xr:uid="{00000000-0005-0000-0000-000000010000}"/>
    <cellStyle name="Normal 7 2" xfId="257" xr:uid="{00000000-0005-0000-0000-000001010000}"/>
    <cellStyle name="Normal 8" xfId="258" xr:uid="{00000000-0005-0000-0000-000002010000}"/>
    <cellStyle name="Normal 8 2" xfId="259" xr:uid="{00000000-0005-0000-0000-000003010000}"/>
    <cellStyle name="Normal 9" xfId="260" xr:uid="{00000000-0005-0000-0000-000004010000}"/>
    <cellStyle name="Normal 9 2" xfId="261" xr:uid="{00000000-0005-0000-0000-000005010000}"/>
    <cellStyle name="Normal Table" xfId="262" xr:uid="{00000000-0005-0000-0000-000006010000}"/>
    <cellStyle name="Normal_Exportaciones 2007" xfId="640" xr:uid="{4A45BB54-663D-469F-9E0E-C938661F48EF}"/>
    <cellStyle name="Note 2 10" xfId="263" xr:uid="{00000000-0005-0000-0000-000007010000}"/>
    <cellStyle name="Note 2 11" xfId="264" xr:uid="{00000000-0005-0000-0000-000008010000}"/>
    <cellStyle name="Note 2 12" xfId="265" xr:uid="{00000000-0005-0000-0000-000009010000}"/>
    <cellStyle name="Note 2 13" xfId="266" xr:uid="{00000000-0005-0000-0000-00000A010000}"/>
    <cellStyle name="Note 2 14" xfId="267" xr:uid="{00000000-0005-0000-0000-00000B010000}"/>
    <cellStyle name="Note 2 15" xfId="268" xr:uid="{00000000-0005-0000-0000-00000C010000}"/>
    <cellStyle name="Note 2 16" xfId="269" xr:uid="{00000000-0005-0000-0000-00000D010000}"/>
    <cellStyle name="Note 2 17" xfId="270" xr:uid="{00000000-0005-0000-0000-00000E010000}"/>
    <cellStyle name="Note 2 18" xfId="271" xr:uid="{00000000-0005-0000-0000-00000F010000}"/>
    <cellStyle name="Note 2 19" xfId="272" xr:uid="{00000000-0005-0000-0000-000010010000}"/>
    <cellStyle name="Note 2 2" xfId="273" xr:uid="{00000000-0005-0000-0000-000011010000}"/>
    <cellStyle name="Note 2 20" xfId="274" xr:uid="{00000000-0005-0000-0000-000012010000}"/>
    <cellStyle name="Note 2 21" xfId="275" xr:uid="{00000000-0005-0000-0000-000013010000}"/>
    <cellStyle name="Note 2 22" xfId="276" xr:uid="{00000000-0005-0000-0000-000014010000}"/>
    <cellStyle name="Note 2 23" xfId="277" xr:uid="{00000000-0005-0000-0000-000015010000}"/>
    <cellStyle name="Note 2 24" xfId="278" xr:uid="{00000000-0005-0000-0000-000016010000}"/>
    <cellStyle name="Note 2 25" xfId="279" xr:uid="{00000000-0005-0000-0000-000017010000}"/>
    <cellStyle name="Note 2 26" xfId="280" xr:uid="{00000000-0005-0000-0000-000018010000}"/>
    <cellStyle name="Note 2 27" xfId="281" xr:uid="{00000000-0005-0000-0000-000019010000}"/>
    <cellStyle name="Note 2 28" xfId="282" xr:uid="{00000000-0005-0000-0000-00001A010000}"/>
    <cellStyle name="Note 2 29" xfId="283" xr:uid="{00000000-0005-0000-0000-00001B010000}"/>
    <cellStyle name="Note 2 3" xfId="284" xr:uid="{00000000-0005-0000-0000-00001C010000}"/>
    <cellStyle name="Note 2 30" xfId="285" xr:uid="{00000000-0005-0000-0000-00001D010000}"/>
    <cellStyle name="Note 2 31" xfId="286" xr:uid="{00000000-0005-0000-0000-00001E010000}"/>
    <cellStyle name="Note 2 32" xfId="287" xr:uid="{00000000-0005-0000-0000-00001F010000}"/>
    <cellStyle name="Note 2 33" xfId="288" xr:uid="{00000000-0005-0000-0000-000020010000}"/>
    <cellStyle name="Note 2 34" xfId="289" xr:uid="{00000000-0005-0000-0000-000021010000}"/>
    <cellStyle name="Note 2 35" xfId="290" xr:uid="{00000000-0005-0000-0000-000022010000}"/>
    <cellStyle name="Note 2 36" xfId="291" xr:uid="{00000000-0005-0000-0000-000023010000}"/>
    <cellStyle name="Note 2 37" xfId="292" xr:uid="{00000000-0005-0000-0000-000024010000}"/>
    <cellStyle name="Note 2 38" xfId="293" xr:uid="{00000000-0005-0000-0000-000025010000}"/>
    <cellStyle name="Note 2 39" xfId="294" xr:uid="{00000000-0005-0000-0000-000026010000}"/>
    <cellStyle name="Note 2 4" xfId="295" xr:uid="{00000000-0005-0000-0000-000027010000}"/>
    <cellStyle name="Note 2 40" xfId="296" xr:uid="{00000000-0005-0000-0000-000028010000}"/>
    <cellStyle name="Note 2 41" xfId="297" xr:uid="{00000000-0005-0000-0000-000029010000}"/>
    <cellStyle name="Note 2 42" xfId="298" xr:uid="{00000000-0005-0000-0000-00002A010000}"/>
    <cellStyle name="Note 2 43" xfId="299" xr:uid="{00000000-0005-0000-0000-00002B010000}"/>
    <cellStyle name="Note 2 44" xfId="300" xr:uid="{00000000-0005-0000-0000-00002C010000}"/>
    <cellStyle name="Note 2 45" xfId="301" xr:uid="{00000000-0005-0000-0000-00002D010000}"/>
    <cellStyle name="Note 2 46" xfId="302" xr:uid="{00000000-0005-0000-0000-00002E010000}"/>
    <cellStyle name="Note 2 47" xfId="303" xr:uid="{00000000-0005-0000-0000-00002F010000}"/>
    <cellStyle name="Note 2 48" xfId="304" xr:uid="{00000000-0005-0000-0000-000030010000}"/>
    <cellStyle name="Note 2 49" xfId="305" xr:uid="{00000000-0005-0000-0000-000031010000}"/>
    <cellStyle name="Note 2 5" xfId="306" xr:uid="{00000000-0005-0000-0000-000032010000}"/>
    <cellStyle name="Note 2 50" xfId="307" xr:uid="{00000000-0005-0000-0000-000033010000}"/>
    <cellStyle name="Note 2 51" xfId="308" xr:uid="{00000000-0005-0000-0000-000034010000}"/>
    <cellStyle name="Note 2 52" xfId="309" xr:uid="{00000000-0005-0000-0000-000035010000}"/>
    <cellStyle name="Note 2 53" xfId="310" xr:uid="{00000000-0005-0000-0000-000036010000}"/>
    <cellStyle name="Note 2 54" xfId="311" xr:uid="{00000000-0005-0000-0000-000037010000}"/>
    <cellStyle name="Note 2 55" xfId="312" xr:uid="{00000000-0005-0000-0000-000038010000}"/>
    <cellStyle name="Note 2 56" xfId="313" xr:uid="{00000000-0005-0000-0000-000039010000}"/>
    <cellStyle name="Note 2 57" xfId="314" xr:uid="{00000000-0005-0000-0000-00003A010000}"/>
    <cellStyle name="Note 2 58" xfId="315" xr:uid="{00000000-0005-0000-0000-00003B010000}"/>
    <cellStyle name="Note 2 59" xfId="316" xr:uid="{00000000-0005-0000-0000-00003C010000}"/>
    <cellStyle name="Note 2 6" xfId="317" xr:uid="{00000000-0005-0000-0000-00003D010000}"/>
    <cellStyle name="Note 2 60" xfId="318" xr:uid="{00000000-0005-0000-0000-00003E010000}"/>
    <cellStyle name="Note 2 61" xfId="319" xr:uid="{00000000-0005-0000-0000-00003F010000}"/>
    <cellStyle name="Note 2 62" xfId="320" xr:uid="{00000000-0005-0000-0000-000040010000}"/>
    <cellStyle name="Note 2 63" xfId="321" xr:uid="{00000000-0005-0000-0000-000041010000}"/>
    <cellStyle name="Note 2 64" xfId="322" xr:uid="{00000000-0005-0000-0000-000042010000}"/>
    <cellStyle name="Note 2 65" xfId="323" xr:uid="{00000000-0005-0000-0000-000043010000}"/>
    <cellStyle name="Note 2 66" xfId="324" xr:uid="{00000000-0005-0000-0000-000044010000}"/>
    <cellStyle name="Note 2 67" xfId="325" xr:uid="{00000000-0005-0000-0000-000045010000}"/>
    <cellStyle name="Note 2 68" xfId="326" xr:uid="{00000000-0005-0000-0000-000046010000}"/>
    <cellStyle name="Note 2 69" xfId="327" xr:uid="{00000000-0005-0000-0000-000047010000}"/>
    <cellStyle name="Note 2 7" xfId="328" xr:uid="{00000000-0005-0000-0000-000048010000}"/>
    <cellStyle name="Note 2 70" xfId="329" xr:uid="{00000000-0005-0000-0000-000049010000}"/>
    <cellStyle name="Note 2 71" xfId="330" xr:uid="{00000000-0005-0000-0000-00004A010000}"/>
    <cellStyle name="Note 2 72" xfId="331" xr:uid="{00000000-0005-0000-0000-00004B010000}"/>
    <cellStyle name="Note 2 73" xfId="332" xr:uid="{00000000-0005-0000-0000-00004C010000}"/>
    <cellStyle name="Note 2 74" xfId="333" xr:uid="{00000000-0005-0000-0000-00004D010000}"/>
    <cellStyle name="Note 2 75" xfId="334" xr:uid="{00000000-0005-0000-0000-00004E010000}"/>
    <cellStyle name="Note 2 76" xfId="335" xr:uid="{00000000-0005-0000-0000-00004F010000}"/>
    <cellStyle name="Note 2 77" xfId="336" xr:uid="{00000000-0005-0000-0000-000050010000}"/>
    <cellStyle name="Note 2 78" xfId="337" xr:uid="{00000000-0005-0000-0000-000051010000}"/>
    <cellStyle name="Note 2 79" xfId="338" xr:uid="{00000000-0005-0000-0000-000052010000}"/>
    <cellStyle name="Note 2 8" xfId="339" xr:uid="{00000000-0005-0000-0000-000053010000}"/>
    <cellStyle name="Note 2 80" xfId="340" xr:uid="{00000000-0005-0000-0000-000054010000}"/>
    <cellStyle name="Note 2 81" xfId="341" xr:uid="{00000000-0005-0000-0000-000055010000}"/>
    <cellStyle name="Note 2 82" xfId="342" xr:uid="{00000000-0005-0000-0000-000056010000}"/>
    <cellStyle name="Note 2 83" xfId="343" xr:uid="{00000000-0005-0000-0000-000057010000}"/>
    <cellStyle name="Note 2 84" xfId="344" xr:uid="{00000000-0005-0000-0000-000058010000}"/>
    <cellStyle name="Note 2 85" xfId="345" xr:uid="{00000000-0005-0000-0000-000059010000}"/>
    <cellStyle name="Note 2 86" xfId="346" xr:uid="{00000000-0005-0000-0000-00005A010000}"/>
    <cellStyle name="Note 2 87" xfId="347" xr:uid="{00000000-0005-0000-0000-00005B010000}"/>
    <cellStyle name="Note 2 88" xfId="348" xr:uid="{00000000-0005-0000-0000-00005C010000}"/>
    <cellStyle name="Note 2 89" xfId="349" xr:uid="{00000000-0005-0000-0000-00005D010000}"/>
    <cellStyle name="Note 2 9" xfId="350" xr:uid="{00000000-0005-0000-0000-00005E010000}"/>
    <cellStyle name="Note 2 90" xfId="351" xr:uid="{00000000-0005-0000-0000-00005F010000}"/>
    <cellStyle name="Note 3 10" xfId="352" xr:uid="{00000000-0005-0000-0000-000060010000}"/>
    <cellStyle name="Note 3 11" xfId="353" xr:uid="{00000000-0005-0000-0000-000061010000}"/>
    <cellStyle name="Note 3 12" xfId="354" xr:uid="{00000000-0005-0000-0000-000062010000}"/>
    <cellStyle name="Note 3 13" xfId="355" xr:uid="{00000000-0005-0000-0000-000063010000}"/>
    <cellStyle name="Note 3 14" xfId="356" xr:uid="{00000000-0005-0000-0000-000064010000}"/>
    <cellStyle name="Note 3 15" xfId="357" xr:uid="{00000000-0005-0000-0000-000065010000}"/>
    <cellStyle name="Note 3 16" xfId="358" xr:uid="{00000000-0005-0000-0000-000066010000}"/>
    <cellStyle name="Note 3 17" xfId="359" xr:uid="{00000000-0005-0000-0000-000067010000}"/>
    <cellStyle name="Note 3 18" xfId="360" xr:uid="{00000000-0005-0000-0000-000068010000}"/>
    <cellStyle name="Note 3 19" xfId="361" xr:uid="{00000000-0005-0000-0000-000069010000}"/>
    <cellStyle name="Note 3 2" xfId="362" xr:uid="{00000000-0005-0000-0000-00006A010000}"/>
    <cellStyle name="Note 3 20" xfId="363" xr:uid="{00000000-0005-0000-0000-00006B010000}"/>
    <cellStyle name="Note 3 21" xfId="364" xr:uid="{00000000-0005-0000-0000-00006C010000}"/>
    <cellStyle name="Note 3 22" xfId="365" xr:uid="{00000000-0005-0000-0000-00006D010000}"/>
    <cellStyle name="Note 3 23" xfId="366" xr:uid="{00000000-0005-0000-0000-00006E010000}"/>
    <cellStyle name="Note 3 24" xfId="367" xr:uid="{00000000-0005-0000-0000-00006F010000}"/>
    <cellStyle name="Note 3 25" xfId="368" xr:uid="{00000000-0005-0000-0000-000070010000}"/>
    <cellStyle name="Note 3 26" xfId="369" xr:uid="{00000000-0005-0000-0000-000071010000}"/>
    <cellStyle name="Note 3 27" xfId="370" xr:uid="{00000000-0005-0000-0000-000072010000}"/>
    <cellStyle name="Note 3 28" xfId="371" xr:uid="{00000000-0005-0000-0000-000073010000}"/>
    <cellStyle name="Note 3 29" xfId="372" xr:uid="{00000000-0005-0000-0000-000074010000}"/>
    <cellStyle name="Note 3 3" xfId="373" xr:uid="{00000000-0005-0000-0000-000075010000}"/>
    <cellStyle name="Note 3 30" xfId="374" xr:uid="{00000000-0005-0000-0000-000076010000}"/>
    <cellStyle name="Note 3 31" xfId="375" xr:uid="{00000000-0005-0000-0000-000077010000}"/>
    <cellStyle name="Note 3 32" xfId="376" xr:uid="{00000000-0005-0000-0000-000078010000}"/>
    <cellStyle name="Note 3 33" xfId="377" xr:uid="{00000000-0005-0000-0000-000079010000}"/>
    <cellStyle name="Note 3 34" xfId="378" xr:uid="{00000000-0005-0000-0000-00007A010000}"/>
    <cellStyle name="Note 3 35" xfId="379" xr:uid="{00000000-0005-0000-0000-00007B010000}"/>
    <cellStyle name="Note 3 36" xfId="380" xr:uid="{00000000-0005-0000-0000-00007C010000}"/>
    <cellStyle name="Note 3 37" xfId="381" xr:uid="{00000000-0005-0000-0000-00007D010000}"/>
    <cellStyle name="Note 3 38" xfId="382" xr:uid="{00000000-0005-0000-0000-00007E010000}"/>
    <cellStyle name="Note 3 39" xfId="383" xr:uid="{00000000-0005-0000-0000-00007F010000}"/>
    <cellStyle name="Note 3 4" xfId="384" xr:uid="{00000000-0005-0000-0000-000080010000}"/>
    <cellStyle name="Note 3 40" xfId="385" xr:uid="{00000000-0005-0000-0000-000081010000}"/>
    <cellStyle name="Note 3 41" xfId="386" xr:uid="{00000000-0005-0000-0000-000082010000}"/>
    <cellStyle name="Note 3 42" xfId="387" xr:uid="{00000000-0005-0000-0000-000083010000}"/>
    <cellStyle name="Note 3 43" xfId="388" xr:uid="{00000000-0005-0000-0000-000084010000}"/>
    <cellStyle name="Note 3 44" xfId="389" xr:uid="{00000000-0005-0000-0000-000085010000}"/>
    <cellStyle name="Note 3 45" xfId="390" xr:uid="{00000000-0005-0000-0000-000086010000}"/>
    <cellStyle name="Note 3 46" xfId="391" xr:uid="{00000000-0005-0000-0000-000087010000}"/>
    <cellStyle name="Note 3 47" xfId="392" xr:uid="{00000000-0005-0000-0000-000088010000}"/>
    <cellStyle name="Note 3 48" xfId="393" xr:uid="{00000000-0005-0000-0000-000089010000}"/>
    <cellStyle name="Note 3 49" xfId="394" xr:uid="{00000000-0005-0000-0000-00008A010000}"/>
    <cellStyle name="Note 3 5" xfId="395" xr:uid="{00000000-0005-0000-0000-00008B010000}"/>
    <cellStyle name="Note 3 50" xfId="396" xr:uid="{00000000-0005-0000-0000-00008C010000}"/>
    <cellStyle name="Note 3 51" xfId="397" xr:uid="{00000000-0005-0000-0000-00008D010000}"/>
    <cellStyle name="Note 3 52" xfId="398" xr:uid="{00000000-0005-0000-0000-00008E010000}"/>
    <cellStyle name="Note 3 53" xfId="399" xr:uid="{00000000-0005-0000-0000-00008F010000}"/>
    <cellStyle name="Note 3 54" xfId="400" xr:uid="{00000000-0005-0000-0000-000090010000}"/>
    <cellStyle name="Note 3 55" xfId="401" xr:uid="{00000000-0005-0000-0000-000091010000}"/>
    <cellStyle name="Note 3 56" xfId="402" xr:uid="{00000000-0005-0000-0000-000092010000}"/>
    <cellStyle name="Note 3 57" xfId="403" xr:uid="{00000000-0005-0000-0000-000093010000}"/>
    <cellStyle name="Note 3 58" xfId="404" xr:uid="{00000000-0005-0000-0000-000094010000}"/>
    <cellStyle name="Note 3 59" xfId="405" xr:uid="{00000000-0005-0000-0000-000095010000}"/>
    <cellStyle name="Note 3 6" xfId="406" xr:uid="{00000000-0005-0000-0000-000096010000}"/>
    <cellStyle name="Note 3 60" xfId="407" xr:uid="{00000000-0005-0000-0000-000097010000}"/>
    <cellStyle name="Note 3 61" xfId="408" xr:uid="{00000000-0005-0000-0000-000098010000}"/>
    <cellStyle name="Note 3 62" xfId="409" xr:uid="{00000000-0005-0000-0000-000099010000}"/>
    <cellStyle name="Note 3 63" xfId="410" xr:uid="{00000000-0005-0000-0000-00009A010000}"/>
    <cellStyle name="Note 3 64" xfId="411" xr:uid="{00000000-0005-0000-0000-00009B010000}"/>
    <cellStyle name="Note 3 65" xfId="412" xr:uid="{00000000-0005-0000-0000-00009C010000}"/>
    <cellStyle name="Note 3 66" xfId="413" xr:uid="{00000000-0005-0000-0000-00009D010000}"/>
    <cellStyle name="Note 3 67" xfId="414" xr:uid="{00000000-0005-0000-0000-00009E010000}"/>
    <cellStyle name="Note 3 68" xfId="415" xr:uid="{00000000-0005-0000-0000-00009F010000}"/>
    <cellStyle name="Note 3 69" xfId="416" xr:uid="{00000000-0005-0000-0000-0000A0010000}"/>
    <cellStyle name="Note 3 7" xfId="417" xr:uid="{00000000-0005-0000-0000-0000A1010000}"/>
    <cellStyle name="Note 3 70" xfId="418" xr:uid="{00000000-0005-0000-0000-0000A2010000}"/>
    <cellStyle name="Note 3 71" xfId="419" xr:uid="{00000000-0005-0000-0000-0000A3010000}"/>
    <cellStyle name="Note 3 72" xfId="420" xr:uid="{00000000-0005-0000-0000-0000A4010000}"/>
    <cellStyle name="Note 3 73" xfId="421" xr:uid="{00000000-0005-0000-0000-0000A5010000}"/>
    <cellStyle name="Note 3 74" xfId="422" xr:uid="{00000000-0005-0000-0000-0000A6010000}"/>
    <cellStyle name="Note 3 75" xfId="423" xr:uid="{00000000-0005-0000-0000-0000A7010000}"/>
    <cellStyle name="Note 3 76" xfId="424" xr:uid="{00000000-0005-0000-0000-0000A8010000}"/>
    <cellStyle name="Note 3 77" xfId="425" xr:uid="{00000000-0005-0000-0000-0000A9010000}"/>
    <cellStyle name="Note 3 78" xfId="426" xr:uid="{00000000-0005-0000-0000-0000AA010000}"/>
    <cellStyle name="Note 3 79" xfId="427" xr:uid="{00000000-0005-0000-0000-0000AB010000}"/>
    <cellStyle name="Note 3 8" xfId="428" xr:uid="{00000000-0005-0000-0000-0000AC010000}"/>
    <cellStyle name="Note 3 80" xfId="429" xr:uid="{00000000-0005-0000-0000-0000AD010000}"/>
    <cellStyle name="Note 3 81" xfId="430" xr:uid="{00000000-0005-0000-0000-0000AE010000}"/>
    <cellStyle name="Note 3 82" xfId="431" xr:uid="{00000000-0005-0000-0000-0000AF010000}"/>
    <cellStyle name="Note 3 83" xfId="432" xr:uid="{00000000-0005-0000-0000-0000B0010000}"/>
    <cellStyle name="Note 3 84" xfId="433" xr:uid="{00000000-0005-0000-0000-0000B1010000}"/>
    <cellStyle name="Note 3 85" xfId="434" xr:uid="{00000000-0005-0000-0000-0000B2010000}"/>
    <cellStyle name="Note 3 86" xfId="435" xr:uid="{00000000-0005-0000-0000-0000B3010000}"/>
    <cellStyle name="Note 3 87" xfId="436" xr:uid="{00000000-0005-0000-0000-0000B4010000}"/>
    <cellStyle name="Note 3 88" xfId="437" xr:uid="{00000000-0005-0000-0000-0000B5010000}"/>
    <cellStyle name="Note 3 89" xfId="438" xr:uid="{00000000-0005-0000-0000-0000B6010000}"/>
    <cellStyle name="Note 3 9" xfId="439" xr:uid="{00000000-0005-0000-0000-0000B7010000}"/>
    <cellStyle name="Note 3 90" xfId="440" xr:uid="{00000000-0005-0000-0000-0000B8010000}"/>
    <cellStyle name="Note 4 10" xfId="441" xr:uid="{00000000-0005-0000-0000-0000B9010000}"/>
    <cellStyle name="Note 4 11" xfId="442" xr:uid="{00000000-0005-0000-0000-0000BA010000}"/>
    <cellStyle name="Note 4 12" xfId="443" xr:uid="{00000000-0005-0000-0000-0000BB010000}"/>
    <cellStyle name="Note 4 13" xfId="444" xr:uid="{00000000-0005-0000-0000-0000BC010000}"/>
    <cellStyle name="Note 4 14" xfId="445" xr:uid="{00000000-0005-0000-0000-0000BD010000}"/>
    <cellStyle name="Note 4 15" xfId="446" xr:uid="{00000000-0005-0000-0000-0000BE010000}"/>
    <cellStyle name="Note 4 16" xfId="447" xr:uid="{00000000-0005-0000-0000-0000BF010000}"/>
    <cellStyle name="Note 4 17" xfId="448" xr:uid="{00000000-0005-0000-0000-0000C0010000}"/>
    <cellStyle name="Note 4 18" xfId="449" xr:uid="{00000000-0005-0000-0000-0000C1010000}"/>
    <cellStyle name="Note 4 19" xfId="450" xr:uid="{00000000-0005-0000-0000-0000C2010000}"/>
    <cellStyle name="Note 4 2" xfId="451" xr:uid="{00000000-0005-0000-0000-0000C3010000}"/>
    <cellStyle name="Note 4 20" xfId="452" xr:uid="{00000000-0005-0000-0000-0000C4010000}"/>
    <cellStyle name="Note 4 21" xfId="453" xr:uid="{00000000-0005-0000-0000-0000C5010000}"/>
    <cellStyle name="Note 4 22" xfId="454" xr:uid="{00000000-0005-0000-0000-0000C6010000}"/>
    <cellStyle name="Note 4 23" xfId="455" xr:uid="{00000000-0005-0000-0000-0000C7010000}"/>
    <cellStyle name="Note 4 24" xfId="456" xr:uid="{00000000-0005-0000-0000-0000C8010000}"/>
    <cellStyle name="Note 4 25" xfId="457" xr:uid="{00000000-0005-0000-0000-0000C9010000}"/>
    <cellStyle name="Note 4 26" xfId="458" xr:uid="{00000000-0005-0000-0000-0000CA010000}"/>
    <cellStyle name="Note 4 27" xfId="459" xr:uid="{00000000-0005-0000-0000-0000CB010000}"/>
    <cellStyle name="Note 4 28" xfId="460" xr:uid="{00000000-0005-0000-0000-0000CC010000}"/>
    <cellStyle name="Note 4 29" xfId="461" xr:uid="{00000000-0005-0000-0000-0000CD010000}"/>
    <cellStyle name="Note 4 3" xfId="462" xr:uid="{00000000-0005-0000-0000-0000CE010000}"/>
    <cellStyle name="Note 4 30" xfId="463" xr:uid="{00000000-0005-0000-0000-0000CF010000}"/>
    <cellStyle name="Note 4 31" xfId="464" xr:uid="{00000000-0005-0000-0000-0000D0010000}"/>
    <cellStyle name="Note 4 32" xfId="465" xr:uid="{00000000-0005-0000-0000-0000D1010000}"/>
    <cellStyle name="Note 4 33" xfId="466" xr:uid="{00000000-0005-0000-0000-0000D2010000}"/>
    <cellStyle name="Note 4 34" xfId="467" xr:uid="{00000000-0005-0000-0000-0000D3010000}"/>
    <cellStyle name="Note 4 35" xfId="468" xr:uid="{00000000-0005-0000-0000-0000D4010000}"/>
    <cellStyle name="Note 4 36" xfId="469" xr:uid="{00000000-0005-0000-0000-0000D5010000}"/>
    <cellStyle name="Note 4 37" xfId="470" xr:uid="{00000000-0005-0000-0000-0000D6010000}"/>
    <cellStyle name="Note 4 38" xfId="471" xr:uid="{00000000-0005-0000-0000-0000D7010000}"/>
    <cellStyle name="Note 4 39" xfId="472" xr:uid="{00000000-0005-0000-0000-0000D8010000}"/>
    <cellStyle name="Note 4 4" xfId="473" xr:uid="{00000000-0005-0000-0000-0000D9010000}"/>
    <cellStyle name="Note 4 40" xfId="474" xr:uid="{00000000-0005-0000-0000-0000DA010000}"/>
    <cellStyle name="Note 4 41" xfId="475" xr:uid="{00000000-0005-0000-0000-0000DB010000}"/>
    <cellStyle name="Note 4 42" xfId="476" xr:uid="{00000000-0005-0000-0000-0000DC010000}"/>
    <cellStyle name="Note 4 43" xfId="477" xr:uid="{00000000-0005-0000-0000-0000DD010000}"/>
    <cellStyle name="Note 4 44" xfId="478" xr:uid="{00000000-0005-0000-0000-0000DE010000}"/>
    <cellStyle name="Note 4 45" xfId="479" xr:uid="{00000000-0005-0000-0000-0000DF010000}"/>
    <cellStyle name="Note 4 46" xfId="480" xr:uid="{00000000-0005-0000-0000-0000E0010000}"/>
    <cellStyle name="Note 4 47" xfId="481" xr:uid="{00000000-0005-0000-0000-0000E1010000}"/>
    <cellStyle name="Note 4 48" xfId="482" xr:uid="{00000000-0005-0000-0000-0000E2010000}"/>
    <cellStyle name="Note 4 49" xfId="483" xr:uid="{00000000-0005-0000-0000-0000E3010000}"/>
    <cellStyle name="Note 4 5" xfId="484" xr:uid="{00000000-0005-0000-0000-0000E4010000}"/>
    <cellStyle name="Note 4 50" xfId="485" xr:uid="{00000000-0005-0000-0000-0000E5010000}"/>
    <cellStyle name="Note 4 51" xfId="486" xr:uid="{00000000-0005-0000-0000-0000E6010000}"/>
    <cellStyle name="Note 4 52" xfId="487" xr:uid="{00000000-0005-0000-0000-0000E7010000}"/>
    <cellStyle name="Note 4 53" xfId="488" xr:uid="{00000000-0005-0000-0000-0000E8010000}"/>
    <cellStyle name="Note 4 54" xfId="489" xr:uid="{00000000-0005-0000-0000-0000E9010000}"/>
    <cellStyle name="Note 4 55" xfId="490" xr:uid="{00000000-0005-0000-0000-0000EA010000}"/>
    <cellStyle name="Note 4 56" xfId="491" xr:uid="{00000000-0005-0000-0000-0000EB010000}"/>
    <cellStyle name="Note 4 57" xfId="492" xr:uid="{00000000-0005-0000-0000-0000EC010000}"/>
    <cellStyle name="Note 4 58" xfId="493" xr:uid="{00000000-0005-0000-0000-0000ED010000}"/>
    <cellStyle name="Note 4 59" xfId="494" xr:uid="{00000000-0005-0000-0000-0000EE010000}"/>
    <cellStyle name="Note 4 6" xfId="495" xr:uid="{00000000-0005-0000-0000-0000EF010000}"/>
    <cellStyle name="Note 4 60" xfId="496" xr:uid="{00000000-0005-0000-0000-0000F0010000}"/>
    <cellStyle name="Note 4 61" xfId="497" xr:uid="{00000000-0005-0000-0000-0000F1010000}"/>
    <cellStyle name="Note 4 62" xfId="498" xr:uid="{00000000-0005-0000-0000-0000F2010000}"/>
    <cellStyle name="Note 4 63" xfId="499" xr:uid="{00000000-0005-0000-0000-0000F3010000}"/>
    <cellStyle name="Note 4 64" xfId="500" xr:uid="{00000000-0005-0000-0000-0000F4010000}"/>
    <cellStyle name="Note 4 65" xfId="501" xr:uid="{00000000-0005-0000-0000-0000F5010000}"/>
    <cellStyle name="Note 4 66" xfId="502" xr:uid="{00000000-0005-0000-0000-0000F6010000}"/>
    <cellStyle name="Note 4 67" xfId="503" xr:uid="{00000000-0005-0000-0000-0000F7010000}"/>
    <cellStyle name="Note 4 68" xfId="504" xr:uid="{00000000-0005-0000-0000-0000F8010000}"/>
    <cellStyle name="Note 4 69" xfId="505" xr:uid="{00000000-0005-0000-0000-0000F9010000}"/>
    <cellStyle name="Note 4 7" xfId="506" xr:uid="{00000000-0005-0000-0000-0000FA010000}"/>
    <cellStyle name="Note 4 70" xfId="507" xr:uid="{00000000-0005-0000-0000-0000FB010000}"/>
    <cellStyle name="Note 4 71" xfId="508" xr:uid="{00000000-0005-0000-0000-0000FC010000}"/>
    <cellStyle name="Note 4 72" xfId="509" xr:uid="{00000000-0005-0000-0000-0000FD010000}"/>
    <cellStyle name="Note 4 73" xfId="510" xr:uid="{00000000-0005-0000-0000-0000FE010000}"/>
    <cellStyle name="Note 4 74" xfId="511" xr:uid="{00000000-0005-0000-0000-0000FF010000}"/>
    <cellStyle name="Note 4 75" xfId="512" xr:uid="{00000000-0005-0000-0000-000000020000}"/>
    <cellStyle name="Note 4 76" xfId="513" xr:uid="{00000000-0005-0000-0000-000001020000}"/>
    <cellStyle name="Note 4 77" xfId="514" xr:uid="{00000000-0005-0000-0000-000002020000}"/>
    <cellStyle name="Note 4 78" xfId="515" xr:uid="{00000000-0005-0000-0000-000003020000}"/>
    <cellStyle name="Note 4 79" xfId="516" xr:uid="{00000000-0005-0000-0000-000004020000}"/>
    <cellStyle name="Note 4 8" xfId="517" xr:uid="{00000000-0005-0000-0000-000005020000}"/>
    <cellStyle name="Note 4 80" xfId="518" xr:uid="{00000000-0005-0000-0000-000006020000}"/>
    <cellStyle name="Note 4 81" xfId="519" xr:uid="{00000000-0005-0000-0000-000007020000}"/>
    <cellStyle name="Note 4 82" xfId="520" xr:uid="{00000000-0005-0000-0000-000008020000}"/>
    <cellStyle name="Note 4 83" xfId="521" xr:uid="{00000000-0005-0000-0000-000009020000}"/>
    <cellStyle name="Note 4 84" xfId="522" xr:uid="{00000000-0005-0000-0000-00000A020000}"/>
    <cellStyle name="Note 4 85" xfId="523" xr:uid="{00000000-0005-0000-0000-00000B020000}"/>
    <cellStyle name="Note 4 86" xfId="524" xr:uid="{00000000-0005-0000-0000-00000C020000}"/>
    <cellStyle name="Note 4 87" xfId="525" xr:uid="{00000000-0005-0000-0000-00000D020000}"/>
    <cellStyle name="Note 4 88" xfId="526" xr:uid="{00000000-0005-0000-0000-00000E020000}"/>
    <cellStyle name="Note 4 89" xfId="527" xr:uid="{00000000-0005-0000-0000-00000F020000}"/>
    <cellStyle name="Note 4 9" xfId="528" xr:uid="{00000000-0005-0000-0000-000010020000}"/>
    <cellStyle name="Note 4 90" xfId="529" xr:uid="{00000000-0005-0000-0000-000011020000}"/>
    <cellStyle name="Note 5 10" xfId="530" xr:uid="{00000000-0005-0000-0000-000012020000}"/>
    <cellStyle name="Note 5 11" xfId="531" xr:uid="{00000000-0005-0000-0000-000013020000}"/>
    <cellStyle name="Note 5 12" xfId="532" xr:uid="{00000000-0005-0000-0000-000014020000}"/>
    <cellStyle name="Note 5 13" xfId="533" xr:uid="{00000000-0005-0000-0000-000015020000}"/>
    <cellStyle name="Note 5 14" xfId="534" xr:uid="{00000000-0005-0000-0000-000016020000}"/>
    <cellStyle name="Note 5 15" xfId="535" xr:uid="{00000000-0005-0000-0000-000017020000}"/>
    <cellStyle name="Note 5 16" xfId="536" xr:uid="{00000000-0005-0000-0000-000018020000}"/>
    <cellStyle name="Note 5 17" xfId="537" xr:uid="{00000000-0005-0000-0000-000019020000}"/>
    <cellStyle name="Note 5 18" xfId="538" xr:uid="{00000000-0005-0000-0000-00001A020000}"/>
    <cellStyle name="Note 5 19" xfId="539" xr:uid="{00000000-0005-0000-0000-00001B020000}"/>
    <cellStyle name="Note 5 2" xfId="540" xr:uid="{00000000-0005-0000-0000-00001C020000}"/>
    <cellStyle name="Note 5 20" xfId="541" xr:uid="{00000000-0005-0000-0000-00001D020000}"/>
    <cellStyle name="Note 5 21" xfId="542" xr:uid="{00000000-0005-0000-0000-00001E020000}"/>
    <cellStyle name="Note 5 22" xfId="543" xr:uid="{00000000-0005-0000-0000-00001F020000}"/>
    <cellStyle name="Note 5 23" xfId="544" xr:uid="{00000000-0005-0000-0000-000020020000}"/>
    <cellStyle name="Note 5 24" xfId="545" xr:uid="{00000000-0005-0000-0000-000021020000}"/>
    <cellStyle name="Note 5 25" xfId="546" xr:uid="{00000000-0005-0000-0000-000022020000}"/>
    <cellStyle name="Note 5 26" xfId="547" xr:uid="{00000000-0005-0000-0000-000023020000}"/>
    <cellStyle name="Note 5 27" xfId="548" xr:uid="{00000000-0005-0000-0000-000024020000}"/>
    <cellStyle name="Note 5 28" xfId="549" xr:uid="{00000000-0005-0000-0000-000025020000}"/>
    <cellStyle name="Note 5 29" xfId="550" xr:uid="{00000000-0005-0000-0000-000026020000}"/>
    <cellStyle name="Note 5 3" xfId="551" xr:uid="{00000000-0005-0000-0000-000027020000}"/>
    <cellStyle name="Note 5 30" xfId="552" xr:uid="{00000000-0005-0000-0000-000028020000}"/>
    <cellStyle name="Note 5 31" xfId="553" xr:uid="{00000000-0005-0000-0000-000029020000}"/>
    <cellStyle name="Note 5 32" xfId="554" xr:uid="{00000000-0005-0000-0000-00002A020000}"/>
    <cellStyle name="Note 5 33" xfId="555" xr:uid="{00000000-0005-0000-0000-00002B020000}"/>
    <cellStyle name="Note 5 34" xfId="556" xr:uid="{00000000-0005-0000-0000-00002C020000}"/>
    <cellStyle name="Note 5 35" xfId="557" xr:uid="{00000000-0005-0000-0000-00002D020000}"/>
    <cellStyle name="Note 5 36" xfId="558" xr:uid="{00000000-0005-0000-0000-00002E020000}"/>
    <cellStyle name="Note 5 37" xfId="559" xr:uid="{00000000-0005-0000-0000-00002F020000}"/>
    <cellStyle name="Note 5 38" xfId="560" xr:uid="{00000000-0005-0000-0000-000030020000}"/>
    <cellStyle name="Note 5 39" xfId="561" xr:uid="{00000000-0005-0000-0000-000031020000}"/>
    <cellStyle name="Note 5 4" xfId="562" xr:uid="{00000000-0005-0000-0000-000032020000}"/>
    <cellStyle name="Note 5 40" xfId="563" xr:uid="{00000000-0005-0000-0000-000033020000}"/>
    <cellStyle name="Note 5 41" xfId="564" xr:uid="{00000000-0005-0000-0000-000034020000}"/>
    <cellStyle name="Note 5 42" xfId="565" xr:uid="{00000000-0005-0000-0000-000035020000}"/>
    <cellStyle name="Note 5 43" xfId="566" xr:uid="{00000000-0005-0000-0000-000036020000}"/>
    <cellStyle name="Note 5 44" xfId="567" xr:uid="{00000000-0005-0000-0000-000037020000}"/>
    <cellStyle name="Note 5 45" xfId="568" xr:uid="{00000000-0005-0000-0000-000038020000}"/>
    <cellStyle name="Note 5 46" xfId="569" xr:uid="{00000000-0005-0000-0000-000039020000}"/>
    <cellStyle name="Note 5 47" xfId="570" xr:uid="{00000000-0005-0000-0000-00003A020000}"/>
    <cellStyle name="Note 5 48" xfId="571" xr:uid="{00000000-0005-0000-0000-00003B020000}"/>
    <cellStyle name="Note 5 49" xfId="572" xr:uid="{00000000-0005-0000-0000-00003C020000}"/>
    <cellStyle name="Note 5 5" xfId="573" xr:uid="{00000000-0005-0000-0000-00003D020000}"/>
    <cellStyle name="Note 5 50" xfId="574" xr:uid="{00000000-0005-0000-0000-00003E020000}"/>
    <cellStyle name="Note 5 51" xfId="575" xr:uid="{00000000-0005-0000-0000-00003F020000}"/>
    <cellStyle name="Note 5 52" xfId="576" xr:uid="{00000000-0005-0000-0000-000040020000}"/>
    <cellStyle name="Note 5 53" xfId="577" xr:uid="{00000000-0005-0000-0000-000041020000}"/>
    <cellStyle name="Note 5 54" xfId="578" xr:uid="{00000000-0005-0000-0000-000042020000}"/>
    <cellStyle name="Note 5 55" xfId="579" xr:uid="{00000000-0005-0000-0000-000043020000}"/>
    <cellStyle name="Note 5 56" xfId="580" xr:uid="{00000000-0005-0000-0000-000044020000}"/>
    <cellStyle name="Note 5 57" xfId="581" xr:uid="{00000000-0005-0000-0000-000045020000}"/>
    <cellStyle name="Note 5 58" xfId="582" xr:uid="{00000000-0005-0000-0000-000046020000}"/>
    <cellStyle name="Note 5 59" xfId="583" xr:uid="{00000000-0005-0000-0000-000047020000}"/>
    <cellStyle name="Note 5 6" xfId="584" xr:uid="{00000000-0005-0000-0000-000048020000}"/>
    <cellStyle name="Note 5 60" xfId="585" xr:uid="{00000000-0005-0000-0000-000049020000}"/>
    <cellStyle name="Note 5 61" xfId="586" xr:uid="{00000000-0005-0000-0000-00004A020000}"/>
    <cellStyle name="Note 5 62" xfId="587" xr:uid="{00000000-0005-0000-0000-00004B020000}"/>
    <cellStyle name="Note 5 63" xfId="588" xr:uid="{00000000-0005-0000-0000-00004C020000}"/>
    <cellStyle name="Note 5 64" xfId="589" xr:uid="{00000000-0005-0000-0000-00004D020000}"/>
    <cellStyle name="Note 5 65" xfId="590" xr:uid="{00000000-0005-0000-0000-00004E020000}"/>
    <cellStyle name="Note 5 66" xfId="591" xr:uid="{00000000-0005-0000-0000-00004F020000}"/>
    <cellStyle name="Note 5 67" xfId="592" xr:uid="{00000000-0005-0000-0000-000050020000}"/>
    <cellStyle name="Note 5 68" xfId="593" xr:uid="{00000000-0005-0000-0000-000051020000}"/>
    <cellStyle name="Note 5 69" xfId="594" xr:uid="{00000000-0005-0000-0000-000052020000}"/>
    <cellStyle name="Note 5 7" xfId="595" xr:uid="{00000000-0005-0000-0000-000053020000}"/>
    <cellStyle name="Note 5 70" xfId="596" xr:uid="{00000000-0005-0000-0000-000054020000}"/>
    <cellStyle name="Note 5 71" xfId="597" xr:uid="{00000000-0005-0000-0000-000055020000}"/>
    <cellStyle name="Note 5 72" xfId="598" xr:uid="{00000000-0005-0000-0000-000056020000}"/>
    <cellStyle name="Note 5 73" xfId="599" xr:uid="{00000000-0005-0000-0000-000057020000}"/>
    <cellStyle name="Note 5 74" xfId="600" xr:uid="{00000000-0005-0000-0000-000058020000}"/>
    <cellStyle name="Note 5 75" xfId="601" xr:uid="{00000000-0005-0000-0000-000059020000}"/>
    <cellStyle name="Note 5 76" xfId="602" xr:uid="{00000000-0005-0000-0000-00005A020000}"/>
    <cellStyle name="Note 5 77" xfId="603" xr:uid="{00000000-0005-0000-0000-00005B020000}"/>
    <cellStyle name="Note 5 78" xfId="604" xr:uid="{00000000-0005-0000-0000-00005C020000}"/>
    <cellStyle name="Note 5 79" xfId="605" xr:uid="{00000000-0005-0000-0000-00005D020000}"/>
    <cellStyle name="Note 5 8" xfId="606" xr:uid="{00000000-0005-0000-0000-00005E020000}"/>
    <cellStyle name="Note 5 80" xfId="607" xr:uid="{00000000-0005-0000-0000-00005F020000}"/>
    <cellStyle name="Note 5 81" xfId="608" xr:uid="{00000000-0005-0000-0000-000060020000}"/>
    <cellStyle name="Note 5 82" xfId="609" xr:uid="{00000000-0005-0000-0000-000061020000}"/>
    <cellStyle name="Note 5 83" xfId="610" xr:uid="{00000000-0005-0000-0000-000062020000}"/>
    <cellStyle name="Note 5 84" xfId="611" xr:uid="{00000000-0005-0000-0000-000063020000}"/>
    <cellStyle name="Note 5 85" xfId="612" xr:uid="{00000000-0005-0000-0000-000064020000}"/>
    <cellStyle name="Note 5 86" xfId="613" xr:uid="{00000000-0005-0000-0000-000065020000}"/>
    <cellStyle name="Note 5 87" xfId="614" xr:uid="{00000000-0005-0000-0000-000066020000}"/>
    <cellStyle name="Note 5 88" xfId="615" xr:uid="{00000000-0005-0000-0000-000067020000}"/>
    <cellStyle name="Note 5 89" xfId="616" xr:uid="{00000000-0005-0000-0000-000068020000}"/>
    <cellStyle name="Note 5 9" xfId="617" xr:uid="{00000000-0005-0000-0000-000069020000}"/>
    <cellStyle name="Note 5 90" xfId="618" xr:uid="{00000000-0005-0000-0000-00006A020000}"/>
    <cellStyle name="Percent 2" xfId="619" xr:uid="{00000000-0005-0000-0000-00006B020000}"/>
    <cellStyle name="Percent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3" xfId="623" xr:uid="{00000000-0005-0000-0000-00006F020000}"/>
    <cellStyle name="Percent 3 2" xfId="624" xr:uid="{00000000-0005-0000-0000-000070020000}"/>
    <cellStyle name="Percent 4" xfId="625" xr:uid="{00000000-0005-0000-0000-000071020000}"/>
    <cellStyle name="Percent 6" xfId="626" xr:uid="{00000000-0005-0000-0000-000072020000}"/>
    <cellStyle name="percentage difference" xfId="627" xr:uid="{00000000-0005-0000-0000-000073020000}"/>
    <cellStyle name="percentage difference one decimal" xfId="628" xr:uid="{00000000-0005-0000-0000-000074020000}"/>
    <cellStyle name="percentage difference zero decimal" xfId="629" xr:uid="{00000000-0005-0000-0000-000075020000}"/>
    <cellStyle name="Porcentual 2" xfId="630" xr:uid="{00000000-0005-0000-0000-000076020000}"/>
    <cellStyle name="Porcentual 2 2" xfId="631" xr:uid="{00000000-0005-0000-0000-000077020000}"/>
    <cellStyle name="Porcentual 3" xfId="632" xr:uid="{00000000-0005-0000-0000-000078020000}"/>
    <cellStyle name="Porcentual 3 2" xfId="633" xr:uid="{00000000-0005-0000-0000-000079020000}"/>
    <cellStyle name="Porcentual 3 3" xfId="634" xr:uid="{00000000-0005-0000-0000-00007A020000}"/>
    <cellStyle name="Porcentual 3 4" xfId="635" xr:uid="{00000000-0005-0000-0000-00007B020000}"/>
    <cellStyle name="Porcentual 3 5" xfId="636" xr:uid="{00000000-0005-0000-0000-00007C020000}"/>
    <cellStyle name="Publication" xfId="637" xr:uid="{00000000-0005-0000-0000-00007D020000}"/>
    <cellStyle name="Red Text" xfId="638" xr:uid="{00000000-0005-0000-0000-00007E020000}"/>
    <cellStyle name="TopGrey" xfId="639" xr:uid="{00000000-0005-0000-0000-00007F020000}"/>
  </cellStyles>
  <dxfs count="0"/>
  <tableStyles count="1" defaultTableStyle="TableStyleMedium9" defaultPivotStyle="PivotStyleLight16">
    <tableStyle name="Invisible" pivot="0" table="0" count="0" xr9:uid="{59DDF107-1734-45AE-BDCB-F8E47930E49C}"/>
  </tableStyles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83307355261937E-2"/>
          <c:y val="6.1077231508269429E-2"/>
          <c:w val="0.90581611801817319"/>
          <c:h val="0.80808690580344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'Deuda Interna 2025-2043'!$B$14</c:f>
              <c:strCache>
                <c:ptCount val="1"/>
                <c:pt idx="0">
                  <c:v>Amortización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'Deuda Interna 2025-2043'!$C$10:$U$10</c:f>
              <c:numCache>
                <c:formatCode>General</c:formatCod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</c:numCache>
            </c:numRef>
          </c:cat>
          <c:val>
            <c:numRef>
              <c:f>'Deuda Interna 2025-2043'!$C$14:$U$14</c:f>
              <c:numCache>
                <c:formatCode>_(* #,##0_);_(* \(#,##0\);_(* "-"??_);_(@_)</c:formatCode>
                <c:ptCount val="19"/>
                <c:pt idx="0">
                  <c:v>10525.544</c:v>
                </c:pt>
                <c:pt idx="1">
                  <c:v>61534.2</c:v>
                </c:pt>
                <c:pt idx="2">
                  <c:v>16519.7</c:v>
                </c:pt>
                <c:pt idx="3">
                  <c:v>82474.7</c:v>
                </c:pt>
                <c:pt idx="4">
                  <c:v>142023.41</c:v>
                </c:pt>
                <c:pt idx="5">
                  <c:v>10000</c:v>
                </c:pt>
                <c:pt idx="6">
                  <c:v>141441.79999999999</c:v>
                </c:pt>
                <c:pt idx="7">
                  <c:v>50444.7</c:v>
                </c:pt>
                <c:pt idx="8">
                  <c:v>32000.000000000007</c:v>
                </c:pt>
                <c:pt idx="9">
                  <c:v>182517.7</c:v>
                </c:pt>
                <c:pt idx="10">
                  <c:v>136918.61692931026</c:v>
                </c:pt>
                <c:pt idx="11">
                  <c:v>70475.336392014957</c:v>
                </c:pt>
                <c:pt idx="12">
                  <c:v>61374.872157080012</c:v>
                </c:pt>
                <c:pt idx="13">
                  <c:v>69804.744739720001</c:v>
                </c:pt>
                <c:pt idx="14">
                  <c:v>15813.8</c:v>
                </c:pt>
                <c:pt idx="15">
                  <c:v>140809.61692931026</c:v>
                </c:pt>
                <c:pt idx="16">
                  <c:v>70475.336392014957</c:v>
                </c:pt>
                <c:pt idx="17">
                  <c:v>61374.872157080012</c:v>
                </c:pt>
                <c:pt idx="18">
                  <c:v>69804.744739720001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F3-4395-B745-FA38EF96C702}"/>
            </c:ext>
          </c:extLst>
        </c:ser>
        <c:ser>
          <c:idx val="1"/>
          <c:order val="1"/>
          <c:tx>
            <c:strRef>
              <c:f>'Deuda Interna 2025-2043'!$B$15</c:f>
              <c:strCache>
                <c:ptCount val="1"/>
                <c:pt idx="0">
                  <c:v>Interés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'Deuda Interna 2025-2043'!$C$10:$U$10</c:f>
              <c:numCache>
                <c:formatCode>General</c:formatCod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</c:numCache>
            </c:numRef>
          </c:cat>
          <c:val>
            <c:numRef>
              <c:f>'Deuda Interna 2025-2043'!$C$15:$U$15</c:f>
              <c:numCache>
                <c:formatCode>_(* #,##0_);_(* \(#,##0\);_(* "-"??_);_(@_)</c:formatCode>
                <c:ptCount val="19"/>
                <c:pt idx="0">
                  <c:v>120010.65216246643</c:v>
                </c:pt>
                <c:pt idx="1">
                  <c:v>129749.75958630114</c:v>
                </c:pt>
                <c:pt idx="2">
                  <c:v>137288.24555180114</c:v>
                </c:pt>
                <c:pt idx="3">
                  <c:v>147903.36149243821</c:v>
                </c:pt>
                <c:pt idx="4">
                  <c:v>130023.68691003838</c:v>
                </c:pt>
                <c:pt idx="5">
                  <c:v>115472.13949709837</c:v>
                </c:pt>
                <c:pt idx="6">
                  <c:v>108404.72302928838</c:v>
                </c:pt>
                <c:pt idx="7">
                  <c:v>98867.440432358373</c:v>
                </c:pt>
                <c:pt idx="8">
                  <c:v>95748.529836138361</c:v>
                </c:pt>
                <c:pt idx="9">
                  <c:v>81425.207918338376</c:v>
                </c:pt>
                <c:pt idx="10">
                  <c:v>65623.257358398376</c:v>
                </c:pt>
                <c:pt idx="11">
                  <c:v>54135.41228652771</c:v>
                </c:pt>
                <c:pt idx="12">
                  <c:v>47095.419094814439</c:v>
                </c:pt>
                <c:pt idx="13">
                  <c:v>41081.209615632339</c:v>
                </c:pt>
                <c:pt idx="14">
                  <c:v>34382.651733139588</c:v>
                </c:pt>
                <c:pt idx="15">
                  <c:v>31487.393626979585</c:v>
                </c:pt>
                <c:pt idx="16">
                  <c:v>20169.763620906211</c:v>
                </c:pt>
                <c:pt idx="17">
                  <c:v>12960.517008738043</c:v>
                </c:pt>
                <c:pt idx="18">
                  <c:v>6816.8887916331933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F3-4395-B745-FA38EF96C702}"/>
            </c:ext>
          </c:extLst>
        </c:ser>
        <c:ser>
          <c:idx val="2"/>
          <c:order val="2"/>
          <c:tx>
            <c:strRef>
              <c:f>'Deuda Interna 2025-2043'!$B$16</c:f>
              <c:strCache>
                <c:ptCount val="1"/>
                <c:pt idx="0">
                  <c:v>Interés y Transferencias Recapitalización BCRD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'Deuda Interna 2025-2043'!$C$10:$U$10</c:f>
              <c:numCache>
                <c:formatCode>General</c:formatCod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</c:numCache>
            </c:numRef>
          </c:cat>
          <c:val>
            <c:numRef>
              <c:f>'Deuda Interna 2025-2043'!$C$16:$U$16</c:f>
              <c:numCache>
                <c:formatCode>_(* #,##0_);_(* \(#,##0\);_(* "-"??_);_(@_)</c:formatCode>
                <c:ptCount val="19"/>
                <c:pt idx="0">
                  <c:v>35000.029526009996</c:v>
                </c:pt>
                <c:pt idx="1">
                  <c:v>39484.852695873014</c:v>
                </c:pt>
                <c:pt idx="2">
                  <c:v>44369.09732601</c:v>
                </c:pt>
                <c:pt idx="3">
                  <c:v>49679.081195946303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F3-4395-B745-FA38EF96C702}"/>
            </c:ext>
          </c:extLst>
        </c:ser>
        <c:ser>
          <c:idx val="3"/>
          <c:order val="3"/>
          <c:tx>
            <c:strRef>
              <c:f>'Deuda Interna 2025-2043'!$B$17</c:f>
              <c:strCache>
                <c:ptCount val="1"/>
                <c:pt idx="0">
                  <c:v>Comisiones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'Deuda Interna 2025-2043'!$C$10:$U$10</c:f>
              <c:numCache>
                <c:formatCode>General</c:formatCod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</c:numCache>
            </c:numRef>
          </c:cat>
          <c:val>
            <c:numRef>
              <c:f>'Deuda Interna 2025-2043'!$C$17:$U$17</c:f>
              <c:numCache>
                <c:formatCode>_(* #,##0_);_(* \(#,##0\);_(* "-"??_);_(@_)</c:formatCode>
                <c:ptCount val="19"/>
                <c:pt idx="0">
                  <c:v>98.912434975498641</c:v>
                </c:pt>
                <c:pt idx="1">
                  <c:v>96.621271457820669</c:v>
                </c:pt>
                <c:pt idx="2">
                  <c:v>72.584297903110013</c:v>
                </c:pt>
                <c:pt idx="3">
                  <c:v>131.95650399216089</c:v>
                </c:pt>
                <c:pt idx="4">
                  <c:v>141.00038257981916</c:v>
                </c:pt>
                <c:pt idx="5">
                  <c:v>62.736069748569193</c:v>
                </c:pt>
                <c:pt idx="6">
                  <c:v>124.92326151556919</c:v>
                </c:pt>
                <c:pt idx="7">
                  <c:v>74.656070216569191</c:v>
                </c:pt>
                <c:pt idx="8">
                  <c:v>63.874264918569189</c:v>
                </c:pt>
                <c:pt idx="9">
                  <c:v>131.97145396056919</c:v>
                </c:pt>
                <c:pt idx="10">
                  <c:v>101.27093714422429</c:v>
                </c:pt>
                <c:pt idx="11">
                  <c:v>62.305374338576328</c:v>
                </c:pt>
                <c:pt idx="12">
                  <c:v>54.235145625947219</c:v>
                </c:pt>
                <c:pt idx="13">
                  <c:v>55.442977177676163</c:v>
                </c:pt>
                <c:pt idx="14">
                  <c:v>25.098225866569791</c:v>
                </c:pt>
                <c:pt idx="15">
                  <c:v>86.148505278224917</c:v>
                </c:pt>
                <c:pt idx="16">
                  <c:v>45.322550006460595</c:v>
                </c:pt>
                <c:pt idx="17">
                  <c:v>37.167694582909029</c:v>
                </c:pt>
                <c:pt idx="18">
                  <c:v>38.310816765676599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F3-4395-B745-FA38EF96C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9536864"/>
        <c:axId val="819541456"/>
      </c:barChart>
      <c:catAx>
        <c:axId val="8195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41456"/>
        <c:crosses val="autoZero"/>
        <c:auto val="1"/>
        <c:lblAlgn val="ctr"/>
        <c:lblOffset val="100"/>
        <c:noMultiLvlLbl val="0"/>
      </c:catAx>
      <c:valAx>
        <c:axId val="81954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53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85725</xdr:rowOff>
    </xdr:from>
    <xdr:to>
      <xdr:col>13</xdr:col>
      <xdr:colOff>0</xdr:colOff>
      <xdr:row>5</xdr:row>
      <xdr:rowOff>47625</xdr:rowOff>
    </xdr:to>
    <xdr:pic>
      <xdr:nvPicPr>
        <xdr:cNvPr id="1809" name="Picture 1" descr="escudo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2600" y="266700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622480</xdr:colOff>
      <xdr:row>1</xdr:row>
      <xdr:rowOff>16488</xdr:rowOff>
    </xdr:from>
    <xdr:to>
      <xdr:col>13</xdr:col>
      <xdr:colOff>144643</xdr:colOff>
      <xdr:row>5</xdr:row>
      <xdr:rowOff>78380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0B21455E-316A-4208-8005-A7FEDDC4C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695043" y="206988"/>
          <a:ext cx="808038" cy="823892"/>
        </a:xfrm>
        <a:prstGeom prst="rect">
          <a:avLst/>
        </a:prstGeom>
      </xdr:spPr>
    </xdr:pic>
    <xdr:clientData/>
  </xdr:twoCellAnchor>
  <xdr:twoCellAnchor editAs="oneCell">
    <xdr:from>
      <xdr:col>5</xdr:col>
      <xdr:colOff>591804</xdr:colOff>
      <xdr:row>0</xdr:row>
      <xdr:rowOff>78440</xdr:rowOff>
    </xdr:from>
    <xdr:to>
      <xdr:col>7</xdr:col>
      <xdr:colOff>480960</xdr:colOff>
      <xdr:row>5</xdr:row>
      <xdr:rowOff>168278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0C8B774-42F2-4CD2-A08B-56FC71088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0992" y="78440"/>
          <a:ext cx="1270281" cy="1042338"/>
        </a:xfrm>
        <a:prstGeom prst="rect">
          <a:avLst/>
        </a:prstGeom>
      </xdr:spPr>
    </xdr:pic>
    <xdr:clientData/>
  </xdr:twoCellAnchor>
  <xdr:twoCellAnchor>
    <xdr:from>
      <xdr:col>1</xdr:col>
      <xdr:colOff>117659</xdr:colOff>
      <xdr:row>37</xdr:row>
      <xdr:rowOff>78441</xdr:rowOff>
    </xdr:from>
    <xdr:to>
      <xdr:col>21</xdr:col>
      <xdr:colOff>0</xdr:colOff>
      <xdr:row>63</xdr:row>
      <xdr:rowOff>11206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A38D19-9870-4D79-B9AA-18BC6FAA0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DATA/ML/DOM/Macro/2002/DRSHA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My%20Documents\Moz\E-Final\BOP9703_stre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/>
      <sheetData sheetId="1" refreshError="1">
        <row r="1">
          <cell r="O1" t="str">
            <v>Lyon</v>
          </cell>
        </row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W37"/>
  <sheetViews>
    <sheetView showGridLines="0" tabSelected="1" zoomScaleNormal="100" workbookViewId="0">
      <selection activeCell="B34" sqref="B34:P34"/>
    </sheetView>
  </sheetViews>
  <sheetFormatPr defaultColWidth="5.42578125" defaultRowHeight="15"/>
  <cols>
    <col min="1" max="1" width="2.42578125" style="1" bestFit="1" customWidth="1"/>
    <col min="2" max="2" width="41.85546875" style="1" customWidth="1"/>
    <col min="3" max="4" width="9.5703125" style="16" bestFit="1" customWidth="1"/>
    <col min="5" max="11" width="10.28515625" style="16" bestFit="1" customWidth="1"/>
    <col min="12" max="13" width="9.5703125" style="16" bestFit="1" customWidth="1"/>
    <col min="14" max="14" width="10.28515625" style="1" bestFit="1" customWidth="1"/>
    <col min="15" max="15" width="9.28515625" style="1" bestFit="1" customWidth="1"/>
    <col min="16" max="16" width="9.5703125" style="1" bestFit="1" customWidth="1"/>
    <col min="17" max="17" width="9.28515625" style="1" bestFit="1" customWidth="1"/>
    <col min="18" max="20" width="10.28515625" style="1" bestFit="1" customWidth="1"/>
    <col min="21" max="21" width="9.28515625" style="1" bestFit="1" customWidth="1"/>
    <col min="22" max="22" width="12.85546875" style="1" bestFit="1" customWidth="1"/>
    <col min="23" max="23" width="20.5703125" style="1" bestFit="1" customWidth="1"/>
    <col min="24" max="16384" width="5.42578125" style="1"/>
  </cols>
  <sheetData>
    <row r="6" spans="2:23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2:23">
      <c r="B7" s="32" t="s">
        <v>4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2:23">
      <c r="B8" s="32" t="s">
        <v>15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2:23">
      <c r="B9" s="33" t="s">
        <v>5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spans="2:23" ht="24.75" customHeight="1">
      <c r="B10" s="10"/>
      <c r="C10" s="9">
        <v>2025</v>
      </c>
      <c r="D10" s="9">
        <f>C10+1</f>
        <v>2026</v>
      </c>
      <c r="E10" s="9">
        <f t="shared" ref="E10:U10" si="0">D10+1</f>
        <v>2027</v>
      </c>
      <c r="F10" s="9">
        <f t="shared" si="0"/>
        <v>2028</v>
      </c>
      <c r="G10" s="9">
        <f t="shared" si="0"/>
        <v>2029</v>
      </c>
      <c r="H10" s="9">
        <f t="shared" si="0"/>
        <v>2030</v>
      </c>
      <c r="I10" s="9">
        <f t="shared" si="0"/>
        <v>2031</v>
      </c>
      <c r="J10" s="9">
        <f t="shared" si="0"/>
        <v>2032</v>
      </c>
      <c r="K10" s="9">
        <f t="shared" si="0"/>
        <v>2033</v>
      </c>
      <c r="L10" s="9">
        <f t="shared" si="0"/>
        <v>2034</v>
      </c>
      <c r="M10" s="9">
        <f t="shared" si="0"/>
        <v>2035</v>
      </c>
      <c r="N10" s="9">
        <f t="shared" si="0"/>
        <v>2036</v>
      </c>
      <c r="O10" s="9">
        <f t="shared" si="0"/>
        <v>2037</v>
      </c>
      <c r="P10" s="9">
        <f t="shared" si="0"/>
        <v>2038</v>
      </c>
      <c r="Q10" s="9">
        <f t="shared" si="0"/>
        <v>2039</v>
      </c>
      <c r="R10" s="9">
        <f t="shared" si="0"/>
        <v>2040</v>
      </c>
      <c r="S10" s="9">
        <f t="shared" si="0"/>
        <v>2041</v>
      </c>
      <c r="T10" s="9">
        <f t="shared" si="0"/>
        <v>2042</v>
      </c>
      <c r="U10" s="9">
        <f t="shared" si="0"/>
        <v>2043</v>
      </c>
    </row>
    <row r="11" spans="2:23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2:23" s="5" customFormat="1" ht="15.75" thickBot="1">
      <c r="B12" s="3" t="s">
        <v>6</v>
      </c>
      <c r="C12" s="20">
        <f>SUM(C14:C17)</f>
        <v>165635.13812345191</v>
      </c>
      <c r="D12" s="20">
        <f t="shared" ref="D12:U12" si="1">SUM(D14:D17)</f>
        <v>230865.43355363194</v>
      </c>
      <c r="E12" s="20">
        <f t="shared" si="1"/>
        <v>198249.62717571427</v>
      </c>
      <c r="F12" s="20">
        <f t="shared" si="1"/>
        <v>280189.09919237666</v>
      </c>
      <c r="G12" s="20">
        <f t="shared" si="1"/>
        <v>272188.09729261819</v>
      </c>
      <c r="H12" s="20">
        <f t="shared" si="1"/>
        <v>125534.87556684694</v>
      </c>
      <c r="I12" s="20">
        <f t="shared" si="1"/>
        <v>249971.44629080393</v>
      </c>
      <c r="J12" s="20">
        <f t="shared" si="1"/>
        <v>149386.79650257493</v>
      </c>
      <c r="K12" s="20">
        <f t="shared" si="1"/>
        <v>127812.40410105693</v>
      </c>
      <c r="L12" s="20">
        <f t="shared" si="1"/>
        <v>264074.87937229895</v>
      </c>
      <c r="M12" s="20">
        <f t="shared" si="1"/>
        <v>202643.14522485287</v>
      </c>
      <c r="N12" s="20">
        <f t="shared" si="1"/>
        <v>124673.05405288126</v>
      </c>
      <c r="O12" s="20">
        <f t="shared" si="1"/>
        <v>108524.5263975204</v>
      </c>
      <c r="P12" s="20">
        <f t="shared" si="1"/>
        <v>110941.39733253002</v>
      </c>
      <c r="Q12" s="20">
        <f t="shared" si="1"/>
        <v>50221.549959006159</v>
      </c>
      <c r="R12" s="20">
        <f t="shared" si="1"/>
        <v>172383.15906156806</v>
      </c>
      <c r="S12" s="20">
        <f t="shared" si="1"/>
        <v>90690.422562927633</v>
      </c>
      <c r="T12" s="20">
        <f t="shared" si="1"/>
        <v>74372.55686040096</v>
      </c>
      <c r="U12" s="20">
        <f t="shared" si="1"/>
        <v>76659.944348118865</v>
      </c>
      <c r="V12" s="11"/>
      <c r="W12" s="15"/>
    </row>
    <row r="13" spans="2:23" ht="10.5" customHeight="1" thickTop="1">
      <c r="B13" s="4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W13" s="15"/>
    </row>
    <row r="14" spans="2:23" s="5" customFormat="1">
      <c r="B14" s="8" t="s">
        <v>7</v>
      </c>
      <c r="C14" s="30">
        <f>C25+C20</f>
        <v>10525.544</v>
      </c>
      <c r="D14" s="30">
        <f t="shared" ref="D14:U14" si="2">D25+D20</f>
        <v>61534.2</v>
      </c>
      <c r="E14" s="30">
        <f t="shared" si="2"/>
        <v>16519.7</v>
      </c>
      <c r="F14" s="30">
        <f t="shared" si="2"/>
        <v>82474.7</v>
      </c>
      <c r="G14" s="30">
        <f t="shared" si="2"/>
        <v>142023.41</v>
      </c>
      <c r="H14" s="30">
        <f t="shared" si="2"/>
        <v>10000</v>
      </c>
      <c r="I14" s="30">
        <f t="shared" si="2"/>
        <v>141441.79999999999</v>
      </c>
      <c r="J14" s="30">
        <f t="shared" si="2"/>
        <v>50444.7</v>
      </c>
      <c r="K14" s="30">
        <f t="shared" si="2"/>
        <v>32000.000000000007</v>
      </c>
      <c r="L14" s="30">
        <f t="shared" si="2"/>
        <v>182517.7</v>
      </c>
      <c r="M14" s="30">
        <f t="shared" si="2"/>
        <v>136918.61692931026</v>
      </c>
      <c r="N14" s="30">
        <f t="shared" si="2"/>
        <v>70475.336392014957</v>
      </c>
      <c r="O14" s="30">
        <f t="shared" si="2"/>
        <v>61374.872157080012</v>
      </c>
      <c r="P14" s="30">
        <f t="shared" si="2"/>
        <v>69804.744739720001</v>
      </c>
      <c r="Q14" s="30">
        <f t="shared" si="2"/>
        <v>15813.8</v>
      </c>
      <c r="R14" s="30">
        <f t="shared" si="2"/>
        <v>140809.61692931026</v>
      </c>
      <c r="S14" s="30">
        <f t="shared" si="2"/>
        <v>70475.336392014957</v>
      </c>
      <c r="T14" s="30">
        <f t="shared" si="2"/>
        <v>61374.872157080012</v>
      </c>
      <c r="U14" s="30">
        <f t="shared" si="2"/>
        <v>69804.744739720001</v>
      </c>
      <c r="W14" s="15"/>
    </row>
    <row r="15" spans="2:23" s="5" customFormat="1">
      <c r="B15" s="8" t="s">
        <v>0</v>
      </c>
      <c r="C15" s="30">
        <f>C21+C26</f>
        <v>120010.65216246643</v>
      </c>
      <c r="D15" s="30">
        <f t="shared" ref="D15:U15" si="3">D21+D26</f>
        <v>129749.75958630114</v>
      </c>
      <c r="E15" s="30">
        <f t="shared" si="3"/>
        <v>137288.24555180114</v>
      </c>
      <c r="F15" s="30">
        <f t="shared" si="3"/>
        <v>147903.36149243821</v>
      </c>
      <c r="G15" s="30">
        <f t="shared" si="3"/>
        <v>130023.68691003838</v>
      </c>
      <c r="H15" s="30">
        <f t="shared" si="3"/>
        <v>115472.13949709837</v>
      </c>
      <c r="I15" s="30">
        <f t="shared" si="3"/>
        <v>108404.72302928838</v>
      </c>
      <c r="J15" s="30">
        <f t="shared" si="3"/>
        <v>98867.440432358373</v>
      </c>
      <c r="K15" s="30">
        <f t="shared" si="3"/>
        <v>95748.529836138361</v>
      </c>
      <c r="L15" s="30">
        <f t="shared" si="3"/>
        <v>81425.207918338376</v>
      </c>
      <c r="M15" s="30">
        <f t="shared" si="3"/>
        <v>65623.257358398376</v>
      </c>
      <c r="N15" s="30">
        <f t="shared" si="3"/>
        <v>54135.41228652771</v>
      </c>
      <c r="O15" s="30">
        <f t="shared" si="3"/>
        <v>47095.419094814439</v>
      </c>
      <c r="P15" s="30">
        <f t="shared" si="3"/>
        <v>41081.209615632339</v>
      </c>
      <c r="Q15" s="30">
        <f t="shared" si="3"/>
        <v>34382.651733139588</v>
      </c>
      <c r="R15" s="30">
        <f t="shared" si="3"/>
        <v>31487.393626979585</v>
      </c>
      <c r="S15" s="30">
        <f t="shared" si="3"/>
        <v>20169.763620906211</v>
      </c>
      <c r="T15" s="30">
        <f t="shared" si="3"/>
        <v>12960.517008738043</v>
      </c>
      <c r="U15" s="30">
        <f t="shared" si="3"/>
        <v>6816.8887916331933</v>
      </c>
      <c r="W15" s="15"/>
    </row>
    <row r="16" spans="2:23" s="5" customFormat="1">
      <c r="B16" s="8" t="s">
        <v>9</v>
      </c>
      <c r="C16" s="30">
        <f>C29</f>
        <v>35000.029526009996</v>
      </c>
      <c r="D16" s="30">
        <f t="shared" ref="D16:U16" si="4">D29</f>
        <v>39484.852695873014</v>
      </c>
      <c r="E16" s="30">
        <f t="shared" si="4"/>
        <v>44369.09732601</v>
      </c>
      <c r="F16" s="30">
        <f t="shared" si="4"/>
        <v>49679.081195946303</v>
      </c>
      <c r="G16" s="30">
        <f t="shared" si="4"/>
        <v>0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si="4"/>
        <v>0</v>
      </c>
      <c r="O16" s="30">
        <f t="shared" si="4"/>
        <v>0</v>
      </c>
      <c r="P16" s="30">
        <f t="shared" si="4"/>
        <v>0</v>
      </c>
      <c r="Q16" s="30">
        <f t="shared" si="4"/>
        <v>0</v>
      </c>
      <c r="R16" s="30">
        <f t="shared" si="4"/>
        <v>0</v>
      </c>
      <c r="S16" s="30">
        <f t="shared" si="4"/>
        <v>0</v>
      </c>
      <c r="T16" s="30">
        <f t="shared" si="4"/>
        <v>0</v>
      </c>
      <c r="U16" s="30">
        <f t="shared" si="4"/>
        <v>0</v>
      </c>
      <c r="W16" s="15"/>
    </row>
    <row r="17" spans="2:23" s="5" customFormat="1">
      <c r="B17" s="8" t="s">
        <v>3</v>
      </c>
      <c r="C17" s="30">
        <f t="shared" ref="C17" si="5">C22+C27</f>
        <v>98.912434975498641</v>
      </c>
      <c r="D17" s="30">
        <f t="shared" ref="D17:U17" si="6">D22+D27</f>
        <v>96.621271457820669</v>
      </c>
      <c r="E17" s="30">
        <f t="shared" si="6"/>
        <v>72.584297903110013</v>
      </c>
      <c r="F17" s="30">
        <f t="shared" si="6"/>
        <v>131.95650399216089</v>
      </c>
      <c r="G17" s="30">
        <f t="shared" si="6"/>
        <v>141.00038257981916</v>
      </c>
      <c r="H17" s="30">
        <f t="shared" si="6"/>
        <v>62.736069748569193</v>
      </c>
      <c r="I17" s="30">
        <f t="shared" si="6"/>
        <v>124.92326151556919</v>
      </c>
      <c r="J17" s="30">
        <f t="shared" si="6"/>
        <v>74.656070216569191</v>
      </c>
      <c r="K17" s="30">
        <f t="shared" si="6"/>
        <v>63.874264918569189</v>
      </c>
      <c r="L17" s="30">
        <f t="shared" si="6"/>
        <v>131.97145396056919</v>
      </c>
      <c r="M17" s="30">
        <f t="shared" si="6"/>
        <v>101.27093714422429</v>
      </c>
      <c r="N17" s="30">
        <f t="shared" si="6"/>
        <v>62.305374338576328</v>
      </c>
      <c r="O17" s="30">
        <f t="shared" si="6"/>
        <v>54.235145625947219</v>
      </c>
      <c r="P17" s="30">
        <f t="shared" si="6"/>
        <v>55.442977177676163</v>
      </c>
      <c r="Q17" s="30">
        <f t="shared" si="6"/>
        <v>25.098225866569791</v>
      </c>
      <c r="R17" s="30">
        <f t="shared" si="6"/>
        <v>86.148505278224917</v>
      </c>
      <c r="S17" s="30">
        <f t="shared" si="6"/>
        <v>45.322550006460595</v>
      </c>
      <c r="T17" s="30">
        <f t="shared" si="6"/>
        <v>37.167694582909029</v>
      </c>
      <c r="U17" s="30">
        <f t="shared" si="6"/>
        <v>38.310816765676599</v>
      </c>
      <c r="W17" s="15"/>
    </row>
    <row r="18" spans="2:23" s="5" customFormat="1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7"/>
      <c r="W18" s="15"/>
    </row>
    <row r="19" spans="2:23" s="5" customFormat="1">
      <c r="B19" s="6" t="s">
        <v>10</v>
      </c>
      <c r="C19" s="23">
        <f>C20+C21+C22</f>
        <v>118285.26081296023</v>
      </c>
      <c r="D19" s="23">
        <f t="shared" ref="D19:M19" si="7">D20+D21+D22</f>
        <v>165426.99235062749</v>
      </c>
      <c r="E19" s="23">
        <f t="shared" si="7"/>
        <v>115229.94912530726</v>
      </c>
      <c r="F19" s="23">
        <f t="shared" si="7"/>
        <v>178674.03147697818</v>
      </c>
      <c r="G19" s="23">
        <f t="shared" si="7"/>
        <v>217414.95669762423</v>
      </c>
      <c r="H19" s="23">
        <f t="shared" si="7"/>
        <v>70761.734971853002</v>
      </c>
      <c r="I19" s="23">
        <f t="shared" si="7"/>
        <v>195198.30569580998</v>
      </c>
      <c r="J19" s="23">
        <f t="shared" si="7"/>
        <v>94613.655907580993</v>
      </c>
      <c r="K19" s="23">
        <f t="shared" si="7"/>
        <v>73039.263506063013</v>
      </c>
      <c r="L19" s="23">
        <f t="shared" si="7"/>
        <v>209301.73877730503</v>
      </c>
      <c r="M19" s="23">
        <f t="shared" si="7"/>
        <v>60907.928392084003</v>
      </c>
      <c r="N19" s="23">
        <f>N20+N21+N22</f>
        <v>8301.4981021029998</v>
      </c>
      <c r="O19" s="23">
        <f>O20+O21+O22</f>
        <v>8290.6054811249996</v>
      </c>
      <c r="P19" s="23">
        <f>P20+P21+P22</f>
        <v>8290.6054811249996</v>
      </c>
      <c r="Q19" s="23">
        <f>Q20+Q21+Q22</f>
        <v>24112.312381125001</v>
      </c>
      <c r="R19" s="23">
        <f t="shared" ref="R19:U19" si="8">R20+R21+R22</f>
        <v>89326.845245912002</v>
      </c>
      <c r="S19" s="23">
        <f t="shared" si="8"/>
        <v>0</v>
      </c>
      <c r="T19" s="23">
        <f t="shared" si="8"/>
        <v>0</v>
      </c>
      <c r="U19" s="23">
        <f t="shared" si="8"/>
        <v>0</v>
      </c>
      <c r="V19" s="11"/>
      <c r="W19" s="15"/>
    </row>
    <row r="20" spans="2:23">
      <c r="B20" s="7" t="s">
        <v>7</v>
      </c>
      <c r="C20" s="24">
        <v>10525.544</v>
      </c>
      <c r="D20" s="24">
        <v>61534.2</v>
      </c>
      <c r="E20" s="24">
        <v>16519.7</v>
      </c>
      <c r="F20" s="24">
        <v>82474.7</v>
      </c>
      <c r="G20" s="24">
        <v>142023.41</v>
      </c>
      <c r="H20" s="24">
        <v>10000</v>
      </c>
      <c r="I20" s="24">
        <v>141441.79999999999</v>
      </c>
      <c r="J20" s="24">
        <v>50444.7</v>
      </c>
      <c r="K20" s="24">
        <v>32000.000000000007</v>
      </c>
      <c r="L20" s="24">
        <v>182517.7</v>
      </c>
      <c r="M20" s="24">
        <v>50000</v>
      </c>
      <c r="N20" s="24">
        <v>0</v>
      </c>
      <c r="O20" s="24">
        <v>0</v>
      </c>
      <c r="P20" s="24">
        <v>0</v>
      </c>
      <c r="Q20" s="24">
        <v>15813.8</v>
      </c>
      <c r="R20" s="24">
        <v>83891</v>
      </c>
      <c r="S20" s="24">
        <v>0</v>
      </c>
      <c r="T20" s="24">
        <v>0</v>
      </c>
      <c r="U20" s="24">
        <v>0</v>
      </c>
      <c r="V20" s="29"/>
      <c r="W20" s="15"/>
    </row>
    <row r="21" spans="2:23">
      <c r="B21" s="7" t="s">
        <v>8</v>
      </c>
      <c r="C21" s="24">
        <v>107666.7398368763</v>
      </c>
      <c r="D21" s="24">
        <v>103808.90500918699</v>
      </c>
      <c r="E21" s="24">
        <v>98656.74408086839</v>
      </c>
      <c r="F21" s="24">
        <v>96093.043634643676</v>
      </c>
      <c r="G21" s="24">
        <v>75277.919198899996</v>
      </c>
      <c r="H21" s="24">
        <v>60726.37178596</v>
      </c>
      <c r="I21" s="24">
        <v>53658.955318149994</v>
      </c>
      <c r="J21" s="24">
        <v>44121.672721219998</v>
      </c>
      <c r="K21" s="24">
        <v>41002.762124999994</v>
      </c>
      <c r="L21" s="24">
        <v>26679.440207200001</v>
      </c>
      <c r="M21" s="24">
        <v>10877.489647259999</v>
      </c>
      <c r="N21" s="24">
        <v>8297.3494273899996</v>
      </c>
      <c r="O21" s="24">
        <v>8286.4622500000005</v>
      </c>
      <c r="P21" s="24">
        <v>8286.4622500000005</v>
      </c>
      <c r="Q21" s="24">
        <v>8286.4622500000005</v>
      </c>
      <c r="R21" s="24">
        <v>5391.2041438400001</v>
      </c>
      <c r="S21" s="24">
        <v>0</v>
      </c>
      <c r="T21" s="24">
        <v>0</v>
      </c>
      <c r="U21" s="24">
        <v>0</v>
      </c>
      <c r="V21" s="29"/>
      <c r="W21" s="15"/>
    </row>
    <row r="22" spans="2:23" s="12" customFormat="1">
      <c r="B22" s="7" t="s">
        <v>1</v>
      </c>
      <c r="C22" s="24">
        <v>92.976976083939974</v>
      </c>
      <c r="D22" s="24">
        <v>83.887341440499981</v>
      </c>
      <c r="E22" s="24">
        <v>53.50504443888002</v>
      </c>
      <c r="F22" s="24">
        <v>106.28784233449998</v>
      </c>
      <c r="G22" s="24">
        <v>113.62749872424997</v>
      </c>
      <c r="H22" s="24">
        <v>35.363185893000008</v>
      </c>
      <c r="I22" s="24">
        <v>97.550377660000009</v>
      </c>
      <c r="J22" s="24">
        <v>47.283186361000006</v>
      </c>
      <c r="K22" s="24">
        <v>36.501381063000004</v>
      </c>
      <c r="L22" s="24">
        <v>104.59857010499999</v>
      </c>
      <c r="M22" s="24">
        <v>30.438744824000004</v>
      </c>
      <c r="N22" s="24">
        <v>4.1486747130000001</v>
      </c>
      <c r="O22" s="24">
        <v>4.1432311249999998</v>
      </c>
      <c r="P22" s="24">
        <v>4.1432311249999998</v>
      </c>
      <c r="Q22" s="24">
        <v>12.050131125</v>
      </c>
      <c r="R22" s="24">
        <v>44.641102071999995</v>
      </c>
      <c r="S22" s="24">
        <v>0</v>
      </c>
      <c r="T22" s="24">
        <v>0</v>
      </c>
      <c r="U22" s="24">
        <v>0</v>
      </c>
      <c r="V22" s="29"/>
      <c r="W22" s="15"/>
    </row>
    <row r="23" spans="2:23" s="12" customFormat="1" ht="12" customHeight="1">
      <c r="B23" s="7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9"/>
      <c r="W23" s="15"/>
    </row>
    <row r="24" spans="2:23" s="12" customFormat="1" ht="17.25">
      <c r="B24" s="6" t="s">
        <v>12</v>
      </c>
      <c r="C24" s="23">
        <f t="shared" ref="C24:P24" si="9">C25+C26+C27</f>
        <v>12349.847784481695</v>
      </c>
      <c r="D24" s="23">
        <f t="shared" si="9"/>
        <v>25953.58850713147</v>
      </c>
      <c r="E24" s="23">
        <f t="shared" si="9"/>
        <v>38650.580724396983</v>
      </c>
      <c r="F24" s="23">
        <f t="shared" si="9"/>
        <v>51835.986519452199</v>
      </c>
      <c r="G24" s="23">
        <f t="shared" si="9"/>
        <v>54773.140594993944</v>
      </c>
      <c r="H24" s="23">
        <f t="shared" si="9"/>
        <v>54773.140594993944</v>
      </c>
      <c r="I24" s="23">
        <f t="shared" si="9"/>
        <v>54773.140594993944</v>
      </c>
      <c r="J24" s="23">
        <f t="shared" si="9"/>
        <v>54773.140594993944</v>
      </c>
      <c r="K24" s="23">
        <f t="shared" si="9"/>
        <v>54773.140594993944</v>
      </c>
      <c r="L24" s="23">
        <f t="shared" si="9"/>
        <v>54773.140594993944</v>
      </c>
      <c r="M24" s="23">
        <f t="shared" si="9"/>
        <v>141735.21683276884</v>
      </c>
      <c r="N24" s="23">
        <f t="shared" si="9"/>
        <v>116371.55595077825</v>
      </c>
      <c r="O24" s="23">
        <f t="shared" si="9"/>
        <v>100233.92091639541</v>
      </c>
      <c r="P24" s="23">
        <f t="shared" si="9"/>
        <v>102650.79185140503</v>
      </c>
      <c r="Q24" s="23">
        <f t="shared" ref="Q24:U24" si="10">Q25+Q26+Q27</f>
        <v>26109.237577881155</v>
      </c>
      <c r="R24" s="23">
        <f t="shared" si="10"/>
        <v>83056.31381565606</v>
      </c>
      <c r="S24" s="23">
        <f t="shared" si="10"/>
        <v>90690.422562927633</v>
      </c>
      <c r="T24" s="23">
        <f t="shared" si="10"/>
        <v>74372.55686040096</v>
      </c>
      <c r="U24" s="23">
        <f t="shared" si="10"/>
        <v>76659.944348118865</v>
      </c>
      <c r="V24" s="29"/>
      <c r="W24" s="15"/>
    </row>
    <row r="25" spans="2:23" s="12" customFormat="1">
      <c r="B25" s="7" t="s">
        <v>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86918.616929310243</v>
      </c>
      <c r="N25" s="24">
        <v>70475.336392014957</v>
      </c>
      <c r="O25" s="24">
        <v>61374.872157080012</v>
      </c>
      <c r="P25" s="24">
        <v>69804.744739720001</v>
      </c>
      <c r="Q25" s="24">
        <v>0</v>
      </c>
      <c r="R25" s="24">
        <v>56918.61692931025</v>
      </c>
      <c r="S25" s="24">
        <v>70475.336392014957</v>
      </c>
      <c r="T25" s="24">
        <v>61374.872157080012</v>
      </c>
      <c r="U25" s="24">
        <v>69804.744739720001</v>
      </c>
      <c r="V25" s="29"/>
      <c r="W25" s="15"/>
    </row>
    <row r="26" spans="2:23" s="12" customFormat="1">
      <c r="B26" s="7" t="s">
        <v>0</v>
      </c>
      <c r="C26" s="24">
        <v>12343.912325590136</v>
      </c>
      <c r="D26" s="24">
        <v>25940.854577114151</v>
      </c>
      <c r="E26" s="24">
        <v>38631.501470932752</v>
      </c>
      <c r="F26" s="24">
        <v>51810.317857794536</v>
      </c>
      <c r="G26" s="24">
        <v>54745.767711138375</v>
      </c>
      <c r="H26" s="24">
        <v>54745.767711138375</v>
      </c>
      <c r="I26" s="24">
        <v>54745.767711138375</v>
      </c>
      <c r="J26" s="24">
        <v>54745.767711138375</v>
      </c>
      <c r="K26" s="24">
        <v>54745.767711138375</v>
      </c>
      <c r="L26" s="24">
        <v>54745.767711138375</v>
      </c>
      <c r="M26" s="24">
        <v>54745.767711138375</v>
      </c>
      <c r="N26" s="24">
        <v>45838.06285913771</v>
      </c>
      <c r="O26" s="24">
        <v>38808.956844814442</v>
      </c>
      <c r="P26" s="24">
        <v>32794.747365632335</v>
      </c>
      <c r="Q26" s="24">
        <v>26096.189483139584</v>
      </c>
      <c r="R26" s="24">
        <v>26096.189483139584</v>
      </c>
      <c r="S26" s="24">
        <v>20169.763620906211</v>
      </c>
      <c r="T26" s="24">
        <v>12960.517008738043</v>
      </c>
      <c r="U26" s="24">
        <v>6816.8887916331933</v>
      </c>
      <c r="V26" s="29"/>
      <c r="W26" s="15"/>
    </row>
    <row r="27" spans="2:23" s="12" customFormat="1">
      <c r="B27" s="7" t="s">
        <v>1</v>
      </c>
      <c r="C27" s="24">
        <v>5.9354588915586719</v>
      </c>
      <c r="D27" s="24">
        <v>12.733930017320686</v>
      </c>
      <c r="E27" s="24">
        <v>19.079253464229996</v>
      </c>
      <c r="F27" s="24">
        <v>25.668661657660891</v>
      </c>
      <c r="G27" s="24">
        <v>27.372883855569185</v>
      </c>
      <c r="H27" s="24">
        <v>27.372883855569185</v>
      </c>
      <c r="I27" s="24">
        <v>27.372883855569185</v>
      </c>
      <c r="J27" s="24">
        <v>27.372883855569185</v>
      </c>
      <c r="K27" s="24">
        <v>27.372883855569185</v>
      </c>
      <c r="L27" s="24">
        <v>27.372883855569185</v>
      </c>
      <c r="M27" s="24">
        <v>70.832192320224294</v>
      </c>
      <c r="N27" s="24">
        <v>58.15669962557633</v>
      </c>
      <c r="O27" s="24">
        <v>50.091914500947219</v>
      </c>
      <c r="P27" s="24">
        <v>51.299746052676163</v>
      </c>
      <c r="Q27" s="24">
        <v>13.048094741569789</v>
      </c>
      <c r="R27" s="24">
        <v>41.507403206224922</v>
      </c>
      <c r="S27" s="24">
        <v>45.322550006460595</v>
      </c>
      <c r="T27" s="24">
        <v>37.167694582909029</v>
      </c>
      <c r="U27" s="24">
        <v>38.310816765676599</v>
      </c>
      <c r="V27" s="29"/>
      <c r="W27" s="15"/>
    </row>
    <row r="28" spans="2:23" s="12" customFormat="1">
      <c r="B28" s="7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8"/>
      <c r="W28" s="15"/>
    </row>
    <row r="29" spans="2:23" s="12" customFormat="1" ht="17.25">
      <c r="B29" s="6" t="s">
        <v>13</v>
      </c>
      <c r="C29" s="23">
        <f t="shared" ref="C29:U29" si="11">+C30</f>
        <v>35000.029526009996</v>
      </c>
      <c r="D29" s="23">
        <f t="shared" si="11"/>
        <v>39484.852695873014</v>
      </c>
      <c r="E29" s="23">
        <f t="shared" si="11"/>
        <v>44369.09732601</v>
      </c>
      <c r="F29" s="23">
        <f t="shared" si="11"/>
        <v>49679.081195946303</v>
      </c>
      <c r="G29" s="23">
        <f t="shared" si="11"/>
        <v>0</v>
      </c>
      <c r="H29" s="23">
        <f t="shared" si="11"/>
        <v>0</v>
      </c>
      <c r="I29" s="23">
        <f t="shared" si="11"/>
        <v>0</v>
      </c>
      <c r="J29" s="23">
        <f t="shared" si="11"/>
        <v>0</v>
      </c>
      <c r="K29" s="23">
        <f t="shared" si="11"/>
        <v>0</v>
      </c>
      <c r="L29" s="23">
        <f t="shared" si="11"/>
        <v>0</v>
      </c>
      <c r="M29" s="23">
        <f t="shared" si="11"/>
        <v>0</v>
      </c>
      <c r="N29" s="23">
        <f t="shared" si="11"/>
        <v>0</v>
      </c>
      <c r="O29" s="23">
        <f t="shared" si="11"/>
        <v>0</v>
      </c>
      <c r="P29" s="23">
        <f t="shared" si="11"/>
        <v>0</v>
      </c>
      <c r="Q29" s="23">
        <f t="shared" si="11"/>
        <v>0</v>
      </c>
      <c r="R29" s="23">
        <f t="shared" si="11"/>
        <v>0</v>
      </c>
      <c r="S29" s="23">
        <f t="shared" si="11"/>
        <v>0</v>
      </c>
      <c r="T29" s="23">
        <f t="shared" si="11"/>
        <v>0</v>
      </c>
      <c r="U29" s="23">
        <f t="shared" si="11"/>
        <v>0</v>
      </c>
      <c r="V29" s="28"/>
      <c r="W29" s="15"/>
    </row>
    <row r="30" spans="2:23" s="12" customFormat="1">
      <c r="B30" s="7" t="s">
        <v>11</v>
      </c>
      <c r="C30" s="21">
        <v>35000.029526009996</v>
      </c>
      <c r="D30" s="21">
        <v>39484.852695873014</v>
      </c>
      <c r="E30" s="21">
        <v>44369.09732601</v>
      </c>
      <c r="F30" s="21">
        <v>49679.081195946303</v>
      </c>
      <c r="G30" s="26"/>
      <c r="H30" s="25"/>
      <c r="I30" s="25"/>
      <c r="J30" s="25"/>
      <c r="K30" s="25"/>
      <c r="L30" s="25"/>
      <c r="M30" s="25"/>
      <c r="N30" s="25"/>
      <c r="O30" s="25"/>
      <c r="P30" s="25">
        <v>0</v>
      </c>
      <c r="Q30" s="25"/>
      <c r="R30" s="25"/>
      <c r="S30" s="25"/>
      <c r="T30" s="25"/>
      <c r="U30" s="25"/>
      <c r="V30" s="29"/>
      <c r="W30" s="15"/>
    </row>
    <row r="31" spans="2:23" ht="15.75" thickBot="1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2:23" ht="4.5" customHeight="1"/>
    <row r="33" spans="2:21">
      <c r="B33" s="17" t="s">
        <v>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</row>
    <row r="34" spans="2:21" ht="14.25" customHeight="1">
      <c r="B34" s="31" t="s">
        <v>14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2:21">
      <c r="B35" s="31" t="s">
        <v>16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2:21">
      <c r="B36" s="31" t="s">
        <v>17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2:21" ht="15" customHeight="1">
      <c r="B37" s="31" t="s">
        <v>18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</sheetData>
  <mergeCells count="8">
    <mergeCell ref="B36:U36"/>
    <mergeCell ref="B37:N37"/>
    <mergeCell ref="B6:M6"/>
    <mergeCell ref="B35:P35"/>
    <mergeCell ref="B34:P34"/>
    <mergeCell ref="B7:U7"/>
    <mergeCell ref="B8:U8"/>
    <mergeCell ref="B9:U9"/>
  </mergeCells>
  <printOptions horizontalCentered="1"/>
  <pageMargins left="0" right="0" top="0.19685039370078741" bottom="0.19685039370078741" header="0.19685039370078741" footer="0.19685039370078741"/>
  <pageSetup scale="5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Deuda Interna 2025-2043</vt:lpstr>
    </vt:vector>
  </TitlesOfParts>
  <Company>secretaría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rodrigueza</dc:creator>
  <cp:lastModifiedBy>Enriquillo Manuel Duvergé García</cp:lastModifiedBy>
  <cp:lastPrinted>2011-08-19T19:26:12Z</cp:lastPrinted>
  <dcterms:created xsi:type="dcterms:W3CDTF">2008-03-05T15:07:09Z</dcterms:created>
  <dcterms:modified xsi:type="dcterms:W3CDTF">2024-11-27T14:18:53Z</dcterms:modified>
</cp:coreProperties>
</file>